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tiftelsenintosai.sharepoint.com/sites/RCMinitiative/Shared Documents/Content and Approach/Guidance material/Quick Reference Guide Risk Management/Spanish/"/>
    </mc:Choice>
  </mc:AlternateContent>
  <xr:revisionPtr revIDLastSave="524" documentId="8_{7E8AA66A-2F38-4FC1-8C94-65FA55108464}" xr6:coauthVersionLast="47" xr6:coauthVersionMax="47" xr10:uidLastSave="{68A1FFC0-1BCE-4EF7-85F7-2C62EE41916D}"/>
  <bookViews>
    <workbookView xWindow="3360" yWindow="1215" windowWidth="21600" windowHeight="12675" xr2:uid="{5B13AA21-1C05-42F4-8C45-CBA272D4BABC}"/>
  </bookViews>
  <sheets>
    <sheet name="Sheet1" sheetId="8" r:id="rId1"/>
    <sheet name="Registro de riesgos" sheetId="1" r:id="rId2"/>
    <sheet name="Etiquetas" sheetId="5" r:id="rId3"/>
    <sheet name="Matriz de riesgos" sheetId="3" r:id="rId4"/>
    <sheet name="Seguimiento de acción" sheetId="7" r:id="rId5"/>
  </sheets>
  <externalReferences>
    <externalReference r:id="rId6"/>
  </externalReferences>
  <definedNames>
    <definedName name="_xlnm._FilterDatabase" localSheetId="1" hidden="1">'Registro de riesgos'!$A$1:$V$3</definedName>
  </definedNames>
  <calcPr calcId="191029"/>
  <pivotCaches>
    <pivotCache cacheId="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3" i="1"/>
  <c r="I4" i="1"/>
  <c r="I5" i="1"/>
  <c r="I6" i="1"/>
  <c r="I7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3" i="1"/>
  <c r="L22" i="1" l="1"/>
  <c r="M22" i="1" s="1"/>
  <c r="L23" i="1"/>
  <c r="M23" i="1" s="1"/>
  <c r="L15" i="1"/>
  <c r="M15" i="1" s="1"/>
  <c r="L14" i="1"/>
  <c r="M14" i="1" s="1"/>
  <c r="L19" i="1"/>
  <c r="M19" i="1" s="1"/>
  <c r="L18" i="1"/>
  <c r="M18" i="1" s="1"/>
  <c r="L7" i="1"/>
  <c r="M7" i="1" s="1"/>
  <c r="L9" i="1"/>
  <c r="M9" i="1" s="1"/>
  <c r="L5" i="1"/>
  <c r="M5" i="1" s="1"/>
  <c r="L17" i="1"/>
  <c r="M17" i="1" s="1"/>
  <c r="L13" i="1"/>
  <c r="M13" i="1" s="1"/>
  <c r="L8" i="1"/>
  <c r="M8" i="1" s="1"/>
  <c r="L21" i="1"/>
  <c r="M21" i="1" s="1"/>
  <c r="L6" i="1"/>
  <c r="M6" i="1" s="1"/>
  <c r="L11" i="1"/>
  <c r="M11" i="1" s="1"/>
  <c r="L16" i="1"/>
  <c r="M16" i="1" s="1"/>
  <c r="L10" i="1"/>
  <c r="M10" i="1" s="1"/>
  <c r="L20" i="1"/>
  <c r="M20" i="1" s="1"/>
  <c r="L12" i="1"/>
  <c r="M12" i="1" s="1"/>
  <c r="L4" i="1"/>
  <c r="M4" i="1" s="1"/>
  <c r="L3" i="1"/>
  <c r="M3" i="1" s="1"/>
</calcChain>
</file>

<file path=xl/sharedStrings.xml><?xml version="1.0" encoding="utf-8"?>
<sst xmlns="http://schemas.openxmlformats.org/spreadsheetml/2006/main" count="237" uniqueCount="147">
  <si>
    <t>Gestión de riesgos para Entidades Fiscalizadoras Superiores de la IDI - Guía de referencia rápida</t>
  </si>
  <si>
    <t>Apéndice B: Plantilla de registro de riesgos</t>
  </si>
  <si>
    <t>Información sobre el riesgo</t>
  </si>
  <si>
    <t>Clasificación del riesgo</t>
  </si>
  <si>
    <t>Tratamiento del riesgo</t>
  </si>
  <si>
    <t>N.º de ref.</t>
  </si>
  <si>
    <t>Riesgo identificado</t>
  </si>
  <si>
    <t>Área de impacto potencial</t>
  </si>
  <si>
    <t>Impacto financiero</t>
  </si>
  <si>
    <t>Causa del riesgo</t>
  </si>
  <si>
    <t>Encargado del riesgo</t>
  </si>
  <si>
    <t>Estado del riesgo</t>
  </si>
  <si>
    <t>Consecuencia del riesgo</t>
  </si>
  <si>
    <t>Puntuación de IR</t>
  </si>
  <si>
    <t>Probabilidad del riesgo</t>
  </si>
  <si>
    <t>Puntuación de PR</t>
  </si>
  <si>
    <t>Puntuación de gravedad</t>
  </si>
  <si>
    <t>Gravedad del riesgo</t>
  </si>
  <si>
    <t>Capacidad de acción</t>
  </si>
  <si>
    <t>Enfoque del tratamiento</t>
  </si>
  <si>
    <t>Acciones de mitigación</t>
  </si>
  <si>
    <t>Beneficio esperado</t>
  </si>
  <si>
    <t>Encargado de la acción</t>
  </si>
  <si>
    <t>Recurso necesario</t>
  </si>
  <si>
    <t xml:space="preserve">Fecha de finalización </t>
  </si>
  <si>
    <t>Limitaciones</t>
  </si>
  <si>
    <t>Medidas de desempeño</t>
  </si>
  <si>
    <t>R1</t>
  </si>
  <si>
    <t>El alcance de la auditoría va creciendo sin que vaya acompañado de un aumento de los recursos</t>
  </si>
  <si>
    <t>Auditoría y reputación</t>
  </si>
  <si>
    <t>Falta de recursos y de comprensión del trabajo realizado por las autoridades políticas</t>
  </si>
  <si>
    <t>Auditor general</t>
  </si>
  <si>
    <t>Abierto</t>
  </si>
  <si>
    <t>Importante</t>
  </si>
  <si>
    <t>Probable</t>
  </si>
  <si>
    <t>Alta</t>
  </si>
  <si>
    <t>Contener</t>
  </si>
  <si>
    <t>Revisar la estructura de la EFS para aumentar la composición de personal de forma que se ajuste al alcance creciente / incidir políticamente para aumentar el presupuesto de la EFS como respuesta a la ampliación del ámbito</t>
  </si>
  <si>
    <t>Uso eficiente de los recursos de auditoría / mejorar la capacidad para gestionar más auditorías</t>
  </si>
  <si>
    <t>Equipo de gestión de la EFS / auditor general adjunto para la auditoría</t>
  </si>
  <si>
    <t>Reasignación interna</t>
  </si>
  <si>
    <t>El porcentaje de cobertura de la auditoría permanece en el mismo nivel a pesar de la ampliación del alcance</t>
  </si>
  <si>
    <t>R2</t>
  </si>
  <si>
    <t xml:space="preserve">Falta de una herramienta tecnológica adecuada para auditorías </t>
  </si>
  <si>
    <t>Auditorías</t>
  </si>
  <si>
    <t>El software de auditoría está obsoleto y el proveedor dejará de venderlo</t>
  </si>
  <si>
    <t>Responsable de TI</t>
  </si>
  <si>
    <t>Casi seguro</t>
  </si>
  <si>
    <t>Adquisición de nuevo software de auditoría y formación de los auditores</t>
  </si>
  <si>
    <t>Mantener y mejorar la capacidad de auditoría</t>
  </si>
  <si>
    <t>Responsable de TI y responsable de RR. HH.</t>
  </si>
  <si>
    <t>2 millones NOK</t>
  </si>
  <si>
    <t>La normativa de adquisiciones puede provocar retrasos</t>
  </si>
  <si>
    <t>Nuevo software adquirido e implementado antes del 30 de junio de 2023 y n.º de auditores debidamente formados (los formadores entregarán un certificado tras una prueba)</t>
  </si>
  <si>
    <t>R3</t>
  </si>
  <si>
    <t>Deterioro de la reputación de la EFS y creciente percepción negativa de la oficina</t>
  </si>
  <si>
    <t>Acusaciones de conducta poco ética entre el personal de la EFS / adherencia limitada a los valores fundamentales de la oficina por parte del personal</t>
  </si>
  <si>
    <t>Auditor general adjunto para Administración</t>
  </si>
  <si>
    <t>En observación</t>
  </si>
  <si>
    <t>Moderada</t>
  </si>
  <si>
    <t>Significativa</t>
  </si>
  <si>
    <t>Implementar estructuras para reforzar la integridad / investigar y resolver todas las acusaciones de corrupción y tomar acciones punitivas / inculcar y mantener una cultura en la EFS que refuerce y se adhiera a valores de integridad y profesionalidad</t>
  </si>
  <si>
    <t>Responsable de RR. HH.</t>
  </si>
  <si>
    <t>Porcentaje de casos de mala práctica profesional que se investiguen formalmente</t>
  </si>
  <si>
    <t>R4</t>
  </si>
  <si>
    <t>Diferencias de expectativas entre las principales partes interesadas</t>
  </si>
  <si>
    <t>Estrategia y auditorías de la EFS</t>
  </si>
  <si>
    <t>Comprensión limitada del mandato y la función de la EFS en el ciclo de rendición de cuentas</t>
  </si>
  <si>
    <t>Menor</t>
  </si>
  <si>
    <t>Improbable</t>
  </si>
  <si>
    <t>Publicar la estrategia y el plan de auditoría anual</t>
  </si>
  <si>
    <t>Mejorar la comprensión para lograr una mayor aceptación y expectativas más acordes a la realidad</t>
  </si>
  <si>
    <t>Secretario general de la EFS / auditor general adjunto para la auditoría</t>
  </si>
  <si>
    <t>50.000 NOK</t>
  </si>
  <si>
    <t>N.º de documentos impresos y distribuidos / N.º de visitas al sitio web</t>
  </si>
  <si>
    <t>R-1</t>
  </si>
  <si>
    <t>Falta de conformidad en nóminas</t>
  </si>
  <si>
    <t>RR. HH.</t>
  </si>
  <si>
    <t>&gt;5 millones NOK (costas judiciales)</t>
  </si>
  <si>
    <t>Falta de información actualizada enviada a la Tesorería</t>
  </si>
  <si>
    <t>Cerrado</t>
  </si>
  <si>
    <t>No significativa</t>
  </si>
  <si>
    <t>Actualizar los expedientes del personal y enviar información actualizada a la Tesorería a cargo de las nóminas</t>
  </si>
  <si>
    <t>Personal remunerado de forma acorde a su cargo y antigüedad actuales</t>
  </si>
  <si>
    <t>0,2 FTE en RR. HH. (internos)</t>
  </si>
  <si>
    <t>31/01/2023 (en adelante, mensualmente)</t>
  </si>
  <si>
    <t>Tarea recurrente</t>
  </si>
  <si>
    <t>Nómina 100 % exacta</t>
  </si>
  <si>
    <t>Clasificación del riesgo (probabilidad x impacto = gravedad)</t>
  </si>
  <si>
    <t>1-4</t>
  </si>
  <si>
    <t>Gravedad baja</t>
  </si>
  <si>
    <t>Clasificación 1</t>
  </si>
  <si>
    <t>Código verde</t>
  </si>
  <si>
    <t>5-10</t>
  </si>
  <si>
    <t>Gravedad moderada</t>
  </si>
  <si>
    <t>Clasificación 2</t>
  </si>
  <si>
    <t>Código amarillo</t>
  </si>
  <si>
    <t>12-16</t>
  </si>
  <si>
    <t>Gravedad alta</t>
  </si>
  <si>
    <t>Clasificación 3</t>
  </si>
  <si>
    <t>Código naranja</t>
  </si>
  <si>
    <t>20-25</t>
  </si>
  <si>
    <t>Gravedad extrema</t>
  </si>
  <si>
    <t>Clasificación 4</t>
  </si>
  <si>
    <t>Código rojo</t>
  </si>
  <si>
    <t>Impacto</t>
  </si>
  <si>
    <t>Probabilidad</t>
  </si>
  <si>
    <t>Casi segura</t>
  </si>
  <si>
    <t>Catastrófico</t>
  </si>
  <si>
    <t>5​</t>
  </si>
  <si>
    <t>10​</t>
  </si>
  <si>
    <t>15​</t>
  </si>
  <si>
    <t>20​</t>
  </si>
  <si>
    <t>25​</t>
  </si>
  <si>
    <t>4​</t>
  </si>
  <si>
    <t>8​</t>
  </si>
  <si>
    <t>12​</t>
  </si>
  <si>
    <t>16​</t>
  </si>
  <si>
    <t>Moderado</t>
  </si>
  <si>
    <t>3​</t>
  </si>
  <si>
    <t>6​</t>
  </si>
  <si>
    <t>9​</t>
  </si>
  <si>
    <t>2​</t>
  </si>
  <si>
    <t>No significativo</t>
  </si>
  <si>
    <t>1​</t>
  </si>
  <si>
    <t>Column Labels</t>
  </si>
  <si>
    <t>(blank)</t>
  </si>
  <si>
    <t>(blank) Total</t>
  </si>
  <si>
    <t>Equipo de gestión de la EFS / auditor general adjunto para la auditoría Total</t>
  </si>
  <si>
    <t>Responsable de TI y responsable de RR. HH. Total</t>
  </si>
  <si>
    <t>Responsable de RR. HH. Total</t>
  </si>
  <si>
    <t>Secretario general de la EFS / auditor general adjunto para la auditoría Total</t>
  </si>
  <si>
    <t>Grand Total</t>
  </si>
  <si>
    <t>Row Labels</t>
  </si>
  <si>
    <t>(All)</t>
  </si>
  <si>
    <t>Consequencia</t>
  </si>
  <si>
    <t>Puntuación</t>
  </si>
  <si>
    <t>Limitada</t>
  </si>
  <si>
    <t>Nula</t>
  </si>
  <si>
    <t>Evitar</t>
  </si>
  <si>
    <t>Gravedad baja​</t>
  </si>
  <si>
    <t>Aceptar o incrementar para aprovechar una oportunidad</t>
  </si>
  <si>
    <t>Eliminar la cause des riesgo</t>
  </si>
  <si>
    <t>Cambiar la probabilidad</t>
  </si>
  <si>
    <t>Cambiar las consecuencias</t>
  </si>
  <si>
    <t xml:space="preserve">Compartir el riesgo </t>
  </si>
  <si>
    <t xml:space="preserve">Contener el riesgo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</si>
</sst>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</font>
    <font>
      <sz val="11"/>
      <color theme="1"/>
      <name val="Calibri Light"/>
      <scheme val="major"/>
    </font>
    <font>
      <sz val="12"/>
      <color rgb="FF414042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6" borderId="4" xfId="0" applyFont="1" applyFill="1" applyBorder="1"/>
    <xf numFmtId="0" fontId="4" fillId="0" borderId="0" xfId="0" applyFont="1"/>
    <xf numFmtId="0" fontId="5" fillId="6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6" fillId="5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4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5" fillId="9" borderId="8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4CC8D610-99C0-44A4-95B6-5E8E36950A28}"/>
  </cellStyles>
  <dxfs count="38"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57150</xdr:rowOff>
    </xdr:from>
    <xdr:to>
      <xdr:col>8</xdr:col>
      <xdr:colOff>484703</xdr:colOff>
      <xdr:row>11</xdr:row>
      <xdr:rowOff>37066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A3A605-5DBA-C7DB-7A92-EC9584427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38150"/>
          <a:ext cx="5085278" cy="16944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%20Matr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Matrix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Laurent Grosse-Kozlowski" refreshedDate="45272.370665856484" missingItemsLimit="0" createdVersion="7" refreshedVersion="8" minRefreshableVersion="3" recordCount="21" xr:uid="{DA58D27E-2546-4E32-AA24-E261F7DFFBAD}">
  <cacheSource type="worksheet">
    <worksheetSource ref="R2:V23" sheet="Registro de riesgos"/>
  </cacheSource>
  <cacheFields count="5">
    <cacheField name="Acciones de mitigación" numFmtId="0">
      <sharedItems containsBlank="1" count="6">
        <s v="Revisar la estructura de la EFS para aumentar la composición de personal de forma que se ajuste al alcance creciente / incidir políticamente para aumentar el presupuesto de la EFS como respuesta a la ampliación del ámbito"/>
        <s v="Adquisición de nuevo software de auditoría y formación de los auditores"/>
        <s v="Implementar estructuras para reforzar la integridad / investigar y resolver todas las acusaciones de corrupción y tomar acciones punitivas / inculcar y mantener una cultura en la EFS que refuerce y se adhiera a valores de integridad y profesionalidad"/>
        <s v="Publicar la estrategia y el plan de auditoría anual"/>
        <s v="Actualizar los expedientes del personal y enviar información actualizada a la Tesorería a cargo de las nóminas"/>
        <m/>
      </sharedItems>
    </cacheField>
    <cacheField name="Beneficio esperado" numFmtId="0">
      <sharedItems containsBlank="1"/>
    </cacheField>
    <cacheField name="Encargado de la acción" numFmtId="0">
      <sharedItems containsBlank="1" count="5">
        <s v="Equipo de gestión de la EFS / auditor general adjunto para la auditoría"/>
        <s v="Responsable de TI y responsable de RR. HH."/>
        <s v="Responsable de RR. HH."/>
        <s v="Secretario general de la EFS / auditor general adjunto para la auditoría"/>
        <m/>
      </sharedItems>
    </cacheField>
    <cacheField name="Recurso necesario" numFmtId="0">
      <sharedItems containsBlank="1" count="5">
        <s v="Reasignación interna"/>
        <s v="2 millones NOK"/>
        <m/>
        <s v="50.000 NOK"/>
        <s v="0,2 FTE en RR. HH. (internos)"/>
      </sharedItems>
    </cacheField>
    <cacheField name="Fecha de finalización " numFmtId="0">
      <sharedItems containsDate="1" containsBlank="1" containsMixedTypes="1" minDate="2023-05-30T00:00:00" maxDate="2025-01-01T00:00:00" count="6">
        <d v="2024-12-31T00:00:00"/>
        <d v="2023-06-30T00:00:00"/>
        <d v="2023-12-31T00:00:00"/>
        <d v="2023-05-30T00:00:00"/>
        <s v="31/01/2023 (en adelante, mensualmente)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  <s v="Uso eficiente de los recursos de auditoría / mejorar la capacidad para gestionar más auditorías"/>
    <x v="0"/>
    <x v="0"/>
    <x v="0"/>
  </r>
  <r>
    <x v="1"/>
    <s v="Mantener y mejorar la capacidad de auditoría"/>
    <x v="1"/>
    <x v="1"/>
    <x v="1"/>
  </r>
  <r>
    <x v="2"/>
    <m/>
    <x v="2"/>
    <x v="2"/>
    <x v="2"/>
  </r>
  <r>
    <x v="3"/>
    <s v="Mejorar la comprensión para lograr una mayor aceptación y expectativas más acordes a la realidad"/>
    <x v="3"/>
    <x v="3"/>
    <x v="3"/>
  </r>
  <r>
    <x v="4"/>
    <s v="Personal remunerado de forma acorde a su cargo y antigüedad actuales"/>
    <x v="2"/>
    <x v="4"/>
    <x v="4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07A057-1BA5-41C4-B9DA-A859BA6B2640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3:M12" firstHeaderRow="1" firstDataRow="3" firstDataCol="1" rowPageCount="1" colPageCount="1"/>
  <pivotFields count="5">
    <pivotField axis="axisRow" showAll="0">
      <items count="7">
        <item x="5"/>
        <item x="0"/>
        <item x="1"/>
        <item x="2"/>
        <item x="3"/>
        <item x="4"/>
        <item t="default"/>
      </items>
    </pivotField>
    <pivotField showAll="0"/>
    <pivotField axis="axisCol" showAll="0">
      <items count="6">
        <item x="4"/>
        <item x="0"/>
        <item x="1"/>
        <item x="2"/>
        <item x="3"/>
        <item t="default"/>
      </items>
    </pivotField>
    <pivotField axis="axisCol" showAll="0">
      <items count="6">
        <item x="2"/>
        <item x="0"/>
        <item x="1"/>
        <item x="3"/>
        <item x="4"/>
        <item t="default"/>
      </items>
    </pivotField>
    <pivotField axis="axisPage" showAll="0">
      <items count="7">
        <item x="5"/>
        <item x="0"/>
        <item x="1"/>
        <item x="2"/>
        <item x="3"/>
        <item x="4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2"/>
    <field x="3"/>
  </colFields>
  <colItems count="12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/>
    </i>
    <i r="1">
      <x v="4"/>
    </i>
    <i t="default">
      <x v="3"/>
    </i>
    <i>
      <x v="4"/>
      <x v="3"/>
    </i>
    <i t="default">
      <x v="4"/>
    </i>
    <i t="grand">
      <x/>
    </i>
  </colItems>
  <pageFields count="1">
    <pageField fld="4" hier="-1"/>
  </pageFields>
  <formats count="13">
    <format dxfId="37">
      <pivotArea type="all" dataOnly="0" outline="0" fieldPosition="0"/>
    </format>
    <format dxfId="36">
      <pivotArea outline="0" collapsedLevelsAreSubtotals="1" fieldPosition="0"/>
    </format>
    <format dxfId="35">
      <pivotArea type="origin" dataOnly="0" labelOnly="1" outline="0" fieldPosition="0"/>
    </format>
    <format dxfId="34">
      <pivotArea field="2" type="button" dataOnly="0" labelOnly="1" outline="0" axis="axisCol" fieldPosition="0"/>
    </format>
    <format dxfId="33">
      <pivotArea field="3" type="button" dataOnly="0" labelOnly="1" outline="0" axis="axisCol" fieldPosition="1"/>
    </format>
    <format dxfId="32">
      <pivotArea type="topRight" dataOnly="0" labelOnly="1" outline="0" fieldPosition="0"/>
    </format>
    <format dxfId="31">
      <pivotArea field="0" type="button" dataOnly="0" labelOnly="1" outline="0" axis="axisRow" fieldPosition="0"/>
    </format>
    <format dxfId="30">
      <pivotArea dataOnly="0" labelOnly="1" fieldPosition="0">
        <references count="1">
          <reference field="0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1">
          <reference field="2" count="0"/>
        </references>
      </pivotArea>
    </format>
    <format dxfId="27">
      <pivotArea dataOnly="0" labelOnly="1" fieldPosition="0">
        <references count="1">
          <reference field="2" count="0" defaultSubtotal="1"/>
        </references>
      </pivotArea>
    </format>
    <format dxfId="26">
      <pivotArea dataOnly="0" labelOnly="1" grandCol="1" outline="0" fieldPosition="0"/>
    </format>
    <format dxfId="25">
      <pivotArea dataOnly="0" labelOnly="1" fieldPosition="0">
        <references count="2">
          <reference field="2" count="0" selected="0"/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2BA5-47B8-4DC2-812D-C16BA00531E3}">
  <dimension ref="B19:B20"/>
  <sheetViews>
    <sheetView tabSelected="1" zoomScaleNormal="100" workbookViewId="0">
      <selection activeCell="L31" sqref="L31"/>
    </sheetView>
  </sheetViews>
  <sheetFormatPr defaultRowHeight="15" x14ac:dyDescent="0.25"/>
  <sheetData>
    <row r="19" spans="2:2" x14ac:dyDescent="0.25">
      <c r="B19" s="32" t="s">
        <v>0</v>
      </c>
    </row>
    <row r="20" spans="2:2" x14ac:dyDescent="0.25">
      <c r="B20" s="32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F4DC-4511-4820-98E6-9AADD67C64AB}">
  <dimension ref="A1:X23"/>
  <sheetViews>
    <sheetView workbookViewId="0">
      <selection activeCell="O20" sqref="O20"/>
    </sheetView>
  </sheetViews>
  <sheetFormatPr defaultRowHeight="15" x14ac:dyDescent="0.25"/>
  <cols>
    <col min="1" max="1" width="7.140625" customWidth="1"/>
    <col min="2" max="2" width="24" customWidth="1"/>
    <col min="3" max="3" width="29.85546875" customWidth="1"/>
    <col min="4" max="4" width="21.7109375" customWidth="1"/>
    <col min="5" max="5" width="18.7109375" customWidth="1"/>
    <col min="6" max="6" width="20.42578125" customWidth="1"/>
    <col min="7" max="7" width="14.7109375" customWidth="1"/>
    <col min="8" max="9" width="21" customWidth="1"/>
    <col min="10" max="10" width="20.85546875" customWidth="1"/>
    <col min="11" max="11" width="20.28515625" customWidth="1"/>
    <col min="12" max="12" width="26.85546875" customWidth="1"/>
    <col min="13" max="13" width="30" customWidth="1"/>
    <col min="14" max="14" width="18" customWidth="1"/>
    <col min="15" max="18" width="24.85546875" customWidth="1"/>
    <col min="19" max="19" width="21.42578125" customWidth="1"/>
    <col min="20" max="20" width="16.5703125" customWidth="1"/>
    <col min="21" max="21" width="22.7109375" customWidth="1"/>
    <col min="22" max="22" width="21.140625" customWidth="1"/>
    <col min="23" max="23" width="14.5703125" customWidth="1"/>
    <col min="24" max="24" width="26.140625" customWidth="1"/>
  </cols>
  <sheetData>
    <row r="1" spans="1:24" x14ac:dyDescent="0.25">
      <c r="A1" s="45" t="s">
        <v>2</v>
      </c>
      <c r="B1" s="46"/>
      <c r="C1" s="46"/>
      <c r="D1" s="46"/>
      <c r="E1" s="46"/>
      <c r="F1" s="46"/>
      <c r="G1" s="47"/>
      <c r="H1" s="42" t="s">
        <v>3</v>
      </c>
      <c r="I1" s="43"/>
      <c r="J1" s="43"/>
      <c r="K1" s="43"/>
      <c r="L1" s="43"/>
      <c r="M1" s="43"/>
      <c r="N1" s="44"/>
      <c r="O1" s="40" t="s">
        <v>4</v>
      </c>
      <c r="P1" s="41"/>
      <c r="Q1" s="41"/>
      <c r="R1" s="41"/>
      <c r="S1" s="41"/>
      <c r="T1" s="41"/>
      <c r="U1" s="41"/>
      <c r="V1" s="41"/>
      <c r="W1" s="41"/>
      <c r="X1" s="41"/>
    </row>
    <row r="2" spans="1:24" x14ac:dyDescent="0.25">
      <c r="A2" s="19" t="s">
        <v>5</v>
      </c>
      <c r="B2" s="21" t="s">
        <v>6</v>
      </c>
      <c r="C2" s="21" t="s">
        <v>7</v>
      </c>
      <c r="D2" s="21" t="s">
        <v>8</v>
      </c>
      <c r="E2" s="21" t="s">
        <v>9</v>
      </c>
      <c r="F2" s="21" t="s">
        <v>10</v>
      </c>
      <c r="G2" s="21" t="s">
        <v>11</v>
      </c>
      <c r="H2" s="22" t="s">
        <v>12</v>
      </c>
      <c r="I2" s="22" t="s">
        <v>13</v>
      </c>
      <c r="J2" s="22" t="s">
        <v>14</v>
      </c>
      <c r="K2" s="22" t="s">
        <v>15</v>
      </c>
      <c r="L2" s="22" t="s">
        <v>16</v>
      </c>
      <c r="M2" s="22" t="s">
        <v>17</v>
      </c>
      <c r="N2" s="22" t="s">
        <v>18</v>
      </c>
      <c r="O2" s="28" t="s">
        <v>19</v>
      </c>
      <c r="P2" s="28" t="s">
        <v>19</v>
      </c>
      <c r="Q2" s="28" t="s">
        <v>19</v>
      </c>
      <c r="R2" s="28" t="s">
        <v>20</v>
      </c>
      <c r="S2" s="28" t="s">
        <v>21</v>
      </c>
      <c r="T2" s="28" t="s">
        <v>22</v>
      </c>
      <c r="U2" s="28" t="s">
        <v>23</v>
      </c>
      <c r="V2" s="28" t="s">
        <v>24</v>
      </c>
      <c r="W2" s="28" t="s">
        <v>25</v>
      </c>
      <c r="X2" s="28" t="s">
        <v>26</v>
      </c>
    </row>
    <row r="3" spans="1:24" ht="135" x14ac:dyDescent="0.25">
      <c r="A3" s="29" t="s">
        <v>27</v>
      </c>
      <c r="B3" s="29" t="s">
        <v>28</v>
      </c>
      <c r="C3" s="31" t="s">
        <v>29</v>
      </c>
      <c r="D3" s="29"/>
      <c r="E3" s="29" t="s">
        <v>30</v>
      </c>
      <c r="F3" s="29" t="s">
        <v>31</v>
      </c>
      <c r="G3" s="30" t="s">
        <v>32</v>
      </c>
      <c r="H3" s="30" t="s">
        <v>33</v>
      </c>
      <c r="I3" s="30">
        <f>VLOOKUP(H3,Etiquetas!$A$2:$B$6,2,FALSE)</f>
        <v>4</v>
      </c>
      <c r="J3" s="30" t="s">
        <v>34</v>
      </c>
      <c r="K3" s="30">
        <f>VLOOKUP(J3,Etiquetas!$C$2:$D$6,2,FALSE)</f>
        <v>4</v>
      </c>
      <c r="L3" s="30">
        <f t="shared" ref="L3:L23" si="0">K3*I3</f>
        <v>16</v>
      </c>
      <c r="M3" s="30" t="str">
        <f>IFERROR(VLOOKUP(L3,Etiquetas!$F$2:$G$15,2,FALSE),"")</f>
        <v>Gravedad alta</v>
      </c>
      <c r="N3" s="30" t="s">
        <v>35</v>
      </c>
      <c r="O3" s="29" t="s">
        <v>36</v>
      </c>
      <c r="P3" s="29" t="s">
        <v>144</v>
      </c>
      <c r="Q3" s="29" t="s">
        <v>143</v>
      </c>
      <c r="R3" s="29" t="s">
        <v>37</v>
      </c>
      <c r="S3" s="29" t="s">
        <v>38</v>
      </c>
      <c r="T3" s="29" t="s">
        <v>39</v>
      </c>
      <c r="U3" s="30" t="s">
        <v>40</v>
      </c>
      <c r="V3" s="33">
        <v>45657</v>
      </c>
      <c r="W3" s="29"/>
      <c r="X3" s="29" t="s">
        <v>41</v>
      </c>
    </row>
    <row r="4" spans="1:24" ht="105" x14ac:dyDescent="0.25">
      <c r="A4" s="29" t="s">
        <v>42</v>
      </c>
      <c r="B4" s="34" t="s">
        <v>43</v>
      </c>
      <c r="C4" s="29" t="s">
        <v>44</v>
      </c>
      <c r="D4" s="29"/>
      <c r="E4" s="31" t="s">
        <v>45</v>
      </c>
      <c r="F4" s="29" t="s">
        <v>46</v>
      </c>
      <c r="G4" s="30" t="s">
        <v>32</v>
      </c>
      <c r="H4" s="30" t="s">
        <v>33</v>
      </c>
      <c r="I4" s="30">
        <f>VLOOKUP(H4,Etiquetas!$A$2:$B$6,2,FALSE)</f>
        <v>4</v>
      </c>
      <c r="J4" s="30" t="s">
        <v>47</v>
      </c>
      <c r="K4" s="30">
        <f>VLOOKUP(J4,Etiquetas!$C$2:$D$6,2,FALSE)</f>
        <v>5</v>
      </c>
      <c r="L4" s="30">
        <f t="shared" si="0"/>
        <v>20</v>
      </c>
      <c r="M4" s="30" t="str">
        <f>IFERROR(VLOOKUP(L4,Etiquetas!$F$2:$G$15,2,FALSE),"")</f>
        <v>Gravedad extrema</v>
      </c>
      <c r="N4" s="30" t="s">
        <v>35</v>
      </c>
      <c r="O4" s="29" t="s">
        <v>142</v>
      </c>
      <c r="P4" s="29"/>
      <c r="Q4" s="29"/>
      <c r="R4" s="29" t="s">
        <v>48</v>
      </c>
      <c r="S4" s="29" t="s">
        <v>49</v>
      </c>
      <c r="T4" s="29" t="s">
        <v>50</v>
      </c>
      <c r="U4" s="30" t="s">
        <v>51</v>
      </c>
      <c r="V4" s="33">
        <v>45107</v>
      </c>
      <c r="W4" s="29" t="s">
        <v>52</v>
      </c>
      <c r="X4" s="29" t="s">
        <v>53</v>
      </c>
    </row>
    <row r="5" spans="1:24" ht="165" x14ac:dyDescent="0.25">
      <c r="A5" s="29" t="s">
        <v>54</v>
      </c>
      <c r="B5" s="29" t="s">
        <v>55</v>
      </c>
      <c r="C5" s="29"/>
      <c r="D5" s="29"/>
      <c r="E5" s="29" t="s">
        <v>56</v>
      </c>
      <c r="F5" s="29" t="s">
        <v>57</v>
      </c>
      <c r="G5" s="30" t="s">
        <v>58</v>
      </c>
      <c r="H5" s="30" t="s">
        <v>59</v>
      </c>
      <c r="I5" s="30">
        <f>VLOOKUP(H5,Etiquetas!$A$2:$B$6,2,FALSE)</f>
        <v>3</v>
      </c>
      <c r="J5" s="30" t="s">
        <v>59</v>
      </c>
      <c r="K5" s="30">
        <f>VLOOKUP(J5,Etiquetas!$C$2:$D$6,2,FALSE)</f>
        <v>3</v>
      </c>
      <c r="L5" s="30">
        <f t="shared" si="0"/>
        <v>9</v>
      </c>
      <c r="M5" s="30" t="str">
        <f>IFERROR(VLOOKUP(L5,Etiquetas!$F$2:$G$15,2,FALSE),"")</f>
        <v>Gravedad moderada</v>
      </c>
      <c r="N5" s="30" t="s">
        <v>35</v>
      </c>
      <c r="O5" s="29" t="s">
        <v>143</v>
      </c>
      <c r="P5" s="29" t="s">
        <v>144</v>
      </c>
      <c r="Q5" s="29"/>
      <c r="R5" s="29" t="s">
        <v>61</v>
      </c>
      <c r="S5" s="29"/>
      <c r="T5" s="29" t="s">
        <v>62</v>
      </c>
      <c r="U5" s="30"/>
      <c r="V5" s="33">
        <v>45291</v>
      </c>
      <c r="W5" s="29"/>
      <c r="X5" s="29" t="s">
        <v>63</v>
      </c>
    </row>
    <row r="6" spans="1:24" ht="90" x14ac:dyDescent="0.25">
      <c r="A6" s="29" t="s">
        <v>64</v>
      </c>
      <c r="B6" s="29" t="s">
        <v>65</v>
      </c>
      <c r="C6" s="29" t="s">
        <v>66</v>
      </c>
      <c r="D6" s="29"/>
      <c r="E6" s="29" t="s">
        <v>67</v>
      </c>
      <c r="F6" s="29" t="s">
        <v>31</v>
      </c>
      <c r="G6" s="30" t="s">
        <v>58</v>
      </c>
      <c r="H6" s="30" t="s">
        <v>68</v>
      </c>
      <c r="I6" s="30">
        <f>VLOOKUP(H6,Etiquetas!$A$2:$B$6,2,FALSE)</f>
        <v>2</v>
      </c>
      <c r="J6" s="30" t="s">
        <v>69</v>
      </c>
      <c r="K6" s="30">
        <f>VLOOKUP(J6,Etiquetas!$C$2:$D$6,2,FALSE)</f>
        <v>2</v>
      </c>
      <c r="L6" s="30">
        <f t="shared" si="0"/>
        <v>4</v>
      </c>
      <c r="M6" s="30" t="str">
        <f>IFERROR(VLOOKUP(L6,Etiquetas!$F$2:$G$15,2,FALSE),"")</f>
        <v>Gravedad baja</v>
      </c>
      <c r="N6" s="30" t="s">
        <v>60</v>
      </c>
      <c r="O6" s="29" t="s">
        <v>36</v>
      </c>
      <c r="P6" s="29" t="s">
        <v>143</v>
      </c>
      <c r="Q6" s="29"/>
      <c r="R6" s="29" t="s">
        <v>70</v>
      </c>
      <c r="S6" s="29" t="s">
        <v>71</v>
      </c>
      <c r="T6" s="29" t="s">
        <v>72</v>
      </c>
      <c r="U6" s="30" t="s">
        <v>73</v>
      </c>
      <c r="V6" s="33">
        <v>45076</v>
      </c>
      <c r="W6" s="29"/>
      <c r="X6" s="29" t="s">
        <v>74</v>
      </c>
    </row>
    <row r="7" spans="1:24" ht="75" x14ac:dyDescent="0.25">
      <c r="A7" s="29" t="s">
        <v>75</v>
      </c>
      <c r="B7" s="29" t="s">
        <v>76</v>
      </c>
      <c r="C7" s="29" t="s">
        <v>77</v>
      </c>
      <c r="D7" s="29" t="s">
        <v>78</v>
      </c>
      <c r="E7" s="29" t="s">
        <v>79</v>
      </c>
      <c r="F7" s="29" t="s">
        <v>57</v>
      </c>
      <c r="G7" s="30" t="s">
        <v>80</v>
      </c>
      <c r="H7" s="30" t="s">
        <v>68</v>
      </c>
      <c r="I7" s="30">
        <f>VLOOKUP(H7,Etiquetas!$A$2:$B$6,2,FALSE)</f>
        <v>2</v>
      </c>
      <c r="J7" s="30" t="s">
        <v>81</v>
      </c>
      <c r="K7" s="30">
        <f>VLOOKUP(J7,Etiquetas!$C$2:$D$6,2,FALSE)</f>
        <v>1</v>
      </c>
      <c r="L7" s="30">
        <f t="shared" si="0"/>
        <v>2</v>
      </c>
      <c r="M7" s="30" t="str">
        <f>IFERROR(VLOOKUP(L7,Etiquetas!$F$2:$G$15,2,FALSE),"")</f>
        <v>Gravedad baja​</v>
      </c>
      <c r="N7" s="30" t="s">
        <v>35</v>
      </c>
      <c r="O7" s="29" t="s">
        <v>142</v>
      </c>
      <c r="P7" s="29"/>
      <c r="Q7" s="29"/>
      <c r="R7" s="29" t="s">
        <v>82</v>
      </c>
      <c r="S7" s="29" t="s">
        <v>83</v>
      </c>
      <c r="T7" s="29" t="s">
        <v>62</v>
      </c>
      <c r="U7" s="30" t="s">
        <v>84</v>
      </c>
      <c r="V7" s="30" t="s">
        <v>85</v>
      </c>
      <c r="W7" s="29" t="s">
        <v>86</v>
      </c>
      <c r="X7" s="35" t="s">
        <v>87</v>
      </c>
    </row>
    <row r="8" spans="1:24" x14ac:dyDescent="0.25">
      <c r="A8" s="29"/>
      <c r="B8" s="29"/>
      <c r="C8" s="29"/>
      <c r="D8" s="29"/>
      <c r="E8" s="29"/>
      <c r="F8" s="29"/>
      <c r="G8" s="30"/>
      <c r="H8" s="30"/>
      <c r="I8" s="30" t="e">
        <f>VLOOKUP(H8,Etiquetas!$A$2:$B$6,2,FALSE)</f>
        <v>#N/A</v>
      </c>
      <c r="J8" s="30"/>
      <c r="K8" s="30" t="e">
        <f>VLOOKUP(J8,Etiquetas!$C$2:$D$6,2,FALSE)</f>
        <v>#N/A</v>
      </c>
      <c r="L8" s="30" t="e">
        <f t="shared" si="0"/>
        <v>#N/A</v>
      </c>
      <c r="M8" s="30" t="str">
        <f>IFERROR(VLOOKUP(L8,Etiquetas!$F$2:$G$15,2,FALSE),"")</f>
        <v/>
      </c>
      <c r="N8" s="30"/>
      <c r="O8" s="29"/>
      <c r="P8" s="29"/>
      <c r="Q8" s="29"/>
      <c r="R8" s="23"/>
      <c r="S8" s="23"/>
      <c r="T8" s="23"/>
      <c r="U8" s="23"/>
      <c r="V8" s="23"/>
      <c r="W8" s="23"/>
      <c r="X8" s="23"/>
    </row>
    <row r="9" spans="1:24" x14ac:dyDescent="0.25">
      <c r="A9" s="29"/>
      <c r="B9" s="29"/>
      <c r="C9" s="29"/>
      <c r="D9" s="29"/>
      <c r="E9" s="29"/>
      <c r="F9" s="29"/>
      <c r="G9" s="30"/>
      <c r="H9" s="30"/>
      <c r="I9" s="30" t="e">
        <f>VLOOKUP(H9,Etiquetas!$A$2:$B$6,2,FALSE)</f>
        <v>#N/A</v>
      </c>
      <c r="J9" s="30"/>
      <c r="K9" s="30" t="e">
        <f>VLOOKUP(J9,Etiquetas!$C$2:$D$6,2,FALSE)</f>
        <v>#N/A</v>
      </c>
      <c r="L9" s="30" t="e">
        <f t="shared" si="0"/>
        <v>#N/A</v>
      </c>
      <c r="M9" s="30" t="str">
        <f>IFERROR(VLOOKUP(L9,Etiquetas!$F$2:$G$15,2,FALSE),"")</f>
        <v/>
      </c>
      <c r="N9" s="30"/>
      <c r="O9" s="29"/>
      <c r="P9" s="29"/>
      <c r="Q9" s="29"/>
      <c r="R9" s="23"/>
      <c r="S9" s="23"/>
      <c r="T9" s="23"/>
      <c r="U9" s="23"/>
      <c r="V9" s="23"/>
      <c r="W9" s="23"/>
      <c r="X9" s="23"/>
    </row>
    <row r="10" spans="1:24" x14ac:dyDescent="0.25">
      <c r="A10" s="29"/>
      <c r="B10" s="29"/>
      <c r="C10" s="29"/>
      <c r="D10" s="29"/>
      <c r="E10" s="29"/>
      <c r="F10" s="29"/>
      <c r="G10" s="30"/>
      <c r="H10" s="30"/>
      <c r="I10" s="30" t="e">
        <f>VLOOKUP(H10,Etiquetas!$A$2:$B$6,2,FALSE)</f>
        <v>#N/A</v>
      </c>
      <c r="J10" s="30"/>
      <c r="K10" s="30" t="e">
        <f>VLOOKUP(J10,Etiquetas!$C$2:$D$6,2,FALSE)</f>
        <v>#N/A</v>
      </c>
      <c r="L10" s="30" t="e">
        <f t="shared" si="0"/>
        <v>#N/A</v>
      </c>
      <c r="M10" s="30" t="str">
        <f>IFERROR(VLOOKUP(L10,Etiquetas!$F$2:$G$15,2,FALSE),"")</f>
        <v/>
      </c>
      <c r="N10" s="30"/>
      <c r="O10" s="29"/>
      <c r="P10" s="29"/>
      <c r="Q10" s="29"/>
      <c r="R10" s="23"/>
      <c r="S10" s="23"/>
      <c r="T10" s="23"/>
      <c r="U10" s="23"/>
      <c r="V10" s="23"/>
      <c r="W10" s="23"/>
      <c r="X10" s="23"/>
    </row>
    <row r="11" spans="1:24" x14ac:dyDescent="0.25">
      <c r="A11" s="29"/>
      <c r="B11" s="29"/>
      <c r="C11" s="29"/>
      <c r="D11" s="29"/>
      <c r="E11" s="29"/>
      <c r="F11" s="29"/>
      <c r="G11" s="30"/>
      <c r="H11" s="30"/>
      <c r="I11" s="30" t="e">
        <f>VLOOKUP(H11,Etiquetas!$A$2:$B$6,2,FALSE)</f>
        <v>#N/A</v>
      </c>
      <c r="J11" s="30"/>
      <c r="K11" s="30" t="e">
        <f>VLOOKUP(J11,Etiquetas!$C$2:$D$6,2,FALSE)</f>
        <v>#N/A</v>
      </c>
      <c r="L11" s="30" t="e">
        <f t="shared" si="0"/>
        <v>#N/A</v>
      </c>
      <c r="M11" s="30" t="str">
        <f>IFERROR(VLOOKUP(L11,Etiquetas!$F$2:$G$15,2,FALSE),"")</f>
        <v/>
      </c>
      <c r="N11" s="30"/>
      <c r="O11" s="29"/>
      <c r="P11" s="29"/>
      <c r="Q11" s="29"/>
      <c r="R11" s="23"/>
      <c r="S11" s="23"/>
      <c r="T11" s="23"/>
      <c r="U11" s="23"/>
      <c r="V11" s="23"/>
      <c r="W11" s="23"/>
      <c r="X11" s="23"/>
    </row>
    <row r="12" spans="1:24" x14ac:dyDescent="0.25">
      <c r="A12" s="29"/>
      <c r="B12" s="29"/>
      <c r="C12" s="29"/>
      <c r="D12" s="29"/>
      <c r="E12" s="29"/>
      <c r="F12" s="29"/>
      <c r="G12" s="30"/>
      <c r="H12" s="30"/>
      <c r="I12" s="30" t="e">
        <f>VLOOKUP(H12,Etiquetas!$A$2:$B$6,2,FALSE)</f>
        <v>#N/A</v>
      </c>
      <c r="J12" s="30"/>
      <c r="K12" s="30" t="e">
        <f>VLOOKUP(J12,Etiquetas!$C$2:$D$6,2,FALSE)</f>
        <v>#N/A</v>
      </c>
      <c r="L12" s="30" t="e">
        <f t="shared" si="0"/>
        <v>#N/A</v>
      </c>
      <c r="M12" s="30" t="str">
        <f>IFERROR(VLOOKUP(L12,Etiquetas!$F$2:$G$15,2,FALSE),"")</f>
        <v/>
      </c>
      <c r="N12" s="30"/>
      <c r="O12" s="29"/>
      <c r="P12" s="29"/>
      <c r="Q12" s="29"/>
      <c r="R12" s="23"/>
      <c r="S12" s="23"/>
      <c r="T12" s="23"/>
      <c r="U12" s="23"/>
      <c r="V12" s="23"/>
      <c r="W12" s="23"/>
      <c r="X12" s="23"/>
    </row>
    <row r="13" spans="1:24" x14ac:dyDescent="0.25">
      <c r="A13" s="29"/>
      <c r="B13" s="29"/>
      <c r="C13" s="29"/>
      <c r="D13" s="29"/>
      <c r="E13" s="29"/>
      <c r="F13" s="29"/>
      <c r="G13" s="30"/>
      <c r="H13" s="30"/>
      <c r="I13" s="30" t="e">
        <f>VLOOKUP(H13,Etiquetas!$A$2:$B$6,2,FALSE)</f>
        <v>#N/A</v>
      </c>
      <c r="J13" s="30"/>
      <c r="K13" s="30" t="e">
        <f>VLOOKUP(J13,Etiquetas!$C$2:$D$6,2,FALSE)</f>
        <v>#N/A</v>
      </c>
      <c r="L13" s="30" t="e">
        <f t="shared" si="0"/>
        <v>#N/A</v>
      </c>
      <c r="M13" s="30" t="str">
        <f>IFERROR(VLOOKUP(L13,Etiquetas!$F$2:$G$15,2,FALSE),"")</f>
        <v/>
      </c>
      <c r="N13" s="30"/>
      <c r="O13" s="29"/>
      <c r="P13" s="29"/>
      <c r="Q13" s="29"/>
      <c r="R13" s="23"/>
      <c r="S13" s="23"/>
      <c r="T13" s="23"/>
      <c r="U13" s="23"/>
      <c r="V13" s="23"/>
      <c r="W13" s="23"/>
      <c r="X13" s="23"/>
    </row>
    <row r="14" spans="1:24" x14ac:dyDescent="0.25">
      <c r="A14" s="29"/>
      <c r="B14" s="29"/>
      <c r="C14" s="29"/>
      <c r="D14" s="29"/>
      <c r="E14" s="29"/>
      <c r="F14" s="29"/>
      <c r="G14" s="30"/>
      <c r="H14" s="30"/>
      <c r="I14" s="30" t="e">
        <f>VLOOKUP(H14,Etiquetas!$A$2:$B$6,2,FALSE)</f>
        <v>#N/A</v>
      </c>
      <c r="J14" s="30"/>
      <c r="K14" s="30" t="e">
        <f>VLOOKUP(J14,Etiquetas!$C$2:$D$6,2,FALSE)</f>
        <v>#N/A</v>
      </c>
      <c r="L14" s="30" t="e">
        <f t="shared" si="0"/>
        <v>#N/A</v>
      </c>
      <c r="M14" s="30" t="str">
        <f>IFERROR(VLOOKUP(L14,Etiquetas!$F$2:$G$15,2,FALSE),"")</f>
        <v/>
      </c>
      <c r="N14" s="30"/>
      <c r="O14" s="29"/>
      <c r="P14" s="29"/>
      <c r="Q14" s="29"/>
      <c r="R14" s="23"/>
      <c r="S14" s="23"/>
      <c r="T14" s="23"/>
      <c r="U14" s="23"/>
      <c r="V14" s="23"/>
      <c r="W14" s="23"/>
      <c r="X14" s="23"/>
    </row>
    <row r="15" spans="1:24" x14ac:dyDescent="0.25">
      <c r="A15" s="29"/>
      <c r="B15" s="29"/>
      <c r="C15" s="29"/>
      <c r="D15" s="29"/>
      <c r="E15" s="29"/>
      <c r="F15" s="29"/>
      <c r="G15" s="30"/>
      <c r="H15" s="30"/>
      <c r="I15" s="30" t="e">
        <f>VLOOKUP(H15,Etiquetas!$A$2:$B$6,2,FALSE)</f>
        <v>#N/A</v>
      </c>
      <c r="J15" s="30"/>
      <c r="K15" s="30" t="e">
        <f>VLOOKUP(J15,Etiquetas!$C$2:$D$6,2,FALSE)</f>
        <v>#N/A</v>
      </c>
      <c r="L15" s="30" t="e">
        <f t="shared" si="0"/>
        <v>#N/A</v>
      </c>
      <c r="M15" s="30" t="str">
        <f>IFERROR(VLOOKUP(L15,Etiquetas!$F$2:$G$15,2,FALSE),"")</f>
        <v/>
      </c>
      <c r="N15" s="30"/>
      <c r="O15" s="29"/>
      <c r="P15" s="29"/>
      <c r="Q15" s="29"/>
      <c r="R15" s="23"/>
      <c r="S15" s="23"/>
      <c r="T15" s="23"/>
      <c r="U15" s="23"/>
      <c r="V15" s="23"/>
      <c r="W15" s="23"/>
      <c r="X15" s="23"/>
    </row>
    <row r="16" spans="1:24" x14ac:dyDescent="0.25">
      <c r="A16" s="29"/>
      <c r="B16" s="29"/>
      <c r="C16" s="29"/>
      <c r="D16" s="29"/>
      <c r="E16" s="29"/>
      <c r="F16" s="29"/>
      <c r="G16" s="30"/>
      <c r="H16" s="30"/>
      <c r="I16" s="30" t="e">
        <f>VLOOKUP(H16,Etiquetas!$A$2:$B$6,2,FALSE)</f>
        <v>#N/A</v>
      </c>
      <c r="J16" s="30"/>
      <c r="K16" s="30" t="e">
        <f>VLOOKUP(J16,Etiquetas!$C$2:$D$6,2,FALSE)</f>
        <v>#N/A</v>
      </c>
      <c r="L16" s="30" t="e">
        <f t="shared" si="0"/>
        <v>#N/A</v>
      </c>
      <c r="M16" s="30" t="str">
        <f>IFERROR(VLOOKUP(L16,Etiquetas!$F$2:$G$15,2,FALSE),"")</f>
        <v/>
      </c>
      <c r="N16" s="30"/>
      <c r="O16" s="29"/>
      <c r="P16" s="29"/>
      <c r="Q16" s="29"/>
      <c r="R16" s="23"/>
      <c r="S16" s="23"/>
      <c r="T16" s="23"/>
      <c r="U16" s="23"/>
      <c r="V16" s="23"/>
      <c r="W16" s="23"/>
      <c r="X16" s="23"/>
    </row>
    <row r="17" spans="1:24" x14ac:dyDescent="0.25">
      <c r="A17" s="29"/>
      <c r="B17" s="29"/>
      <c r="C17" s="29"/>
      <c r="D17" s="29"/>
      <c r="E17" s="29"/>
      <c r="F17" s="29"/>
      <c r="G17" s="30"/>
      <c r="H17" s="30"/>
      <c r="I17" s="30" t="e">
        <f>VLOOKUP(H17,Etiquetas!$A$2:$B$6,2,FALSE)</f>
        <v>#N/A</v>
      </c>
      <c r="J17" s="30"/>
      <c r="K17" s="30" t="e">
        <f>VLOOKUP(J17,Etiquetas!$C$2:$D$6,2,FALSE)</f>
        <v>#N/A</v>
      </c>
      <c r="L17" s="30" t="e">
        <f t="shared" si="0"/>
        <v>#N/A</v>
      </c>
      <c r="M17" s="30" t="str">
        <f>IFERROR(VLOOKUP(L17,Etiquetas!$F$2:$G$15,2,FALSE),"")</f>
        <v/>
      </c>
      <c r="N17" s="30"/>
      <c r="O17" s="29"/>
      <c r="P17" s="29"/>
      <c r="Q17" s="29"/>
      <c r="R17" s="23"/>
      <c r="S17" s="23"/>
      <c r="T17" s="23"/>
      <c r="U17" s="23"/>
      <c r="V17" s="23"/>
      <c r="W17" s="23"/>
      <c r="X17" s="23"/>
    </row>
    <row r="18" spans="1:24" x14ac:dyDescent="0.25">
      <c r="A18" s="29"/>
      <c r="B18" s="29"/>
      <c r="C18" s="29"/>
      <c r="D18" s="29"/>
      <c r="E18" s="29"/>
      <c r="F18" s="29"/>
      <c r="G18" s="30"/>
      <c r="H18" s="30"/>
      <c r="I18" s="30" t="e">
        <f>VLOOKUP(H18,Etiquetas!$A$2:$B$6,2,FALSE)</f>
        <v>#N/A</v>
      </c>
      <c r="J18" s="30"/>
      <c r="K18" s="30" t="e">
        <f>VLOOKUP(J18,Etiquetas!$C$2:$D$6,2,FALSE)</f>
        <v>#N/A</v>
      </c>
      <c r="L18" s="30" t="e">
        <f t="shared" si="0"/>
        <v>#N/A</v>
      </c>
      <c r="M18" s="30" t="str">
        <f>IFERROR(VLOOKUP(L18,Etiquetas!$F$2:$G$15,2,FALSE),"")</f>
        <v/>
      </c>
      <c r="N18" s="30"/>
      <c r="O18" s="29"/>
      <c r="P18" s="29"/>
      <c r="Q18" s="29"/>
      <c r="R18" s="23"/>
      <c r="S18" s="23"/>
      <c r="T18" s="23"/>
      <c r="U18" s="23"/>
      <c r="V18" s="23"/>
      <c r="W18" s="23"/>
      <c r="X18" s="23"/>
    </row>
    <row r="19" spans="1:24" x14ac:dyDescent="0.25">
      <c r="A19" s="29"/>
      <c r="B19" s="29"/>
      <c r="C19" s="29"/>
      <c r="D19" s="29"/>
      <c r="E19" s="29"/>
      <c r="F19" s="29"/>
      <c r="G19" s="30"/>
      <c r="H19" s="30"/>
      <c r="I19" s="30" t="e">
        <f>VLOOKUP(H19,Etiquetas!$A$2:$B$6,2,FALSE)</f>
        <v>#N/A</v>
      </c>
      <c r="J19" s="30"/>
      <c r="K19" s="30" t="e">
        <f>VLOOKUP(J19,Etiquetas!$C$2:$D$6,2,FALSE)</f>
        <v>#N/A</v>
      </c>
      <c r="L19" s="30" t="e">
        <f t="shared" si="0"/>
        <v>#N/A</v>
      </c>
      <c r="M19" s="30" t="str">
        <f>IFERROR(VLOOKUP(L19,Etiquetas!$F$2:$G$15,2,FALSE),"")</f>
        <v/>
      </c>
      <c r="N19" s="30"/>
      <c r="O19" s="29"/>
      <c r="P19" s="29"/>
      <c r="Q19" s="29"/>
      <c r="R19" s="23"/>
      <c r="S19" s="23"/>
      <c r="T19" s="23"/>
      <c r="U19" s="23"/>
      <c r="V19" s="23"/>
      <c r="W19" s="23"/>
      <c r="X19" s="23"/>
    </row>
    <row r="20" spans="1:24" x14ac:dyDescent="0.25">
      <c r="A20" s="29"/>
      <c r="B20" s="29"/>
      <c r="C20" s="29"/>
      <c r="D20" s="29"/>
      <c r="E20" s="29"/>
      <c r="F20" s="29"/>
      <c r="G20" s="30"/>
      <c r="H20" s="30"/>
      <c r="I20" s="30" t="e">
        <f>VLOOKUP(H20,Etiquetas!$A$2:$B$6,2,FALSE)</f>
        <v>#N/A</v>
      </c>
      <c r="J20" s="30"/>
      <c r="K20" s="30" t="e">
        <f>VLOOKUP(J20,Etiquetas!$C$2:$D$6,2,FALSE)</f>
        <v>#N/A</v>
      </c>
      <c r="L20" s="30" t="e">
        <f t="shared" si="0"/>
        <v>#N/A</v>
      </c>
      <c r="M20" s="30" t="str">
        <f>IFERROR(VLOOKUP(L20,Etiquetas!$F$2:$G$15,2,FALSE),"")</f>
        <v/>
      </c>
      <c r="N20" s="30"/>
      <c r="O20" s="29"/>
      <c r="P20" s="29"/>
      <c r="Q20" s="29"/>
      <c r="R20" s="23"/>
      <c r="S20" s="23"/>
      <c r="T20" s="23"/>
      <c r="U20" s="23"/>
      <c r="V20" s="23"/>
      <c r="W20" s="23"/>
      <c r="X20" s="23"/>
    </row>
    <row r="21" spans="1:24" x14ac:dyDescent="0.25">
      <c r="A21" s="29"/>
      <c r="B21" s="29"/>
      <c r="C21" s="29"/>
      <c r="D21" s="29"/>
      <c r="E21" s="29"/>
      <c r="F21" s="29"/>
      <c r="G21" s="30"/>
      <c r="H21" s="30"/>
      <c r="I21" s="30" t="e">
        <f>VLOOKUP(H21,Etiquetas!$A$2:$B$6,2,FALSE)</f>
        <v>#N/A</v>
      </c>
      <c r="J21" s="30"/>
      <c r="K21" s="30" t="e">
        <f>VLOOKUP(J21,Etiquetas!$C$2:$D$6,2,FALSE)</f>
        <v>#N/A</v>
      </c>
      <c r="L21" s="30" t="e">
        <f t="shared" si="0"/>
        <v>#N/A</v>
      </c>
      <c r="M21" s="30" t="str">
        <f>IFERROR(VLOOKUP(L21,Etiquetas!$F$2:$G$15,2,FALSE),"")</f>
        <v/>
      </c>
      <c r="N21" s="30"/>
      <c r="O21" s="29"/>
      <c r="P21" s="29"/>
      <c r="Q21" s="29"/>
      <c r="R21" s="23"/>
      <c r="S21" s="23"/>
      <c r="T21" s="23"/>
      <c r="U21" s="23"/>
      <c r="V21" s="23"/>
      <c r="W21" s="23"/>
      <c r="X21" s="23"/>
    </row>
    <row r="22" spans="1:24" x14ac:dyDescent="0.25">
      <c r="A22" s="29"/>
      <c r="B22" s="29"/>
      <c r="C22" s="29"/>
      <c r="D22" s="29"/>
      <c r="E22" s="29"/>
      <c r="F22" s="29"/>
      <c r="G22" s="30"/>
      <c r="H22" s="30"/>
      <c r="I22" s="30" t="e">
        <f>VLOOKUP(H22,Etiquetas!$A$2:$B$6,2,FALSE)</f>
        <v>#N/A</v>
      </c>
      <c r="J22" s="30"/>
      <c r="K22" s="30" t="e">
        <f>VLOOKUP(J22,Etiquetas!$C$2:$D$6,2,FALSE)</f>
        <v>#N/A</v>
      </c>
      <c r="L22" s="30" t="e">
        <f t="shared" si="0"/>
        <v>#N/A</v>
      </c>
      <c r="M22" s="30" t="str">
        <f>IFERROR(VLOOKUP(L22,Etiquetas!$F$2:$G$15,2,FALSE),"")</f>
        <v/>
      </c>
      <c r="N22" s="30"/>
      <c r="O22" s="29"/>
      <c r="P22" s="29"/>
      <c r="Q22" s="29"/>
      <c r="R22" s="23"/>
      <c r="S22" s="23"/>
      <c r="T22" s="23"/>
      <c r="U22" s="23"/>
      <c r="V22" s="23"/>
      <c r="W22" s="23"/>
      <c r="X22" s="23"/>
    </row>
    <row r="23" spans="1:24" x14ac:dyDescent="0.25">
      <c r="A23" s="29"/>
      <c r="B23" s="29"/>
      <c r="C23" s="29"/>
      <c r="D23" s="29"/>
      <c r="E23" s="29"/>
      <c r="F23" s="29"/>
      <c r="G23" s="30"/>
      <c r="H23" s="30"/>
      <c r="I23" s="30" t="e">
        <f>VLOOKUP(H23,Etiquetas!$A$2:$B$6,2,FALSE)</f>
        <v>#N/A</v>
      </c>
      <c r="J23" s="30"/>
      <c r="K23" s="30" t="e">
        <f>VLOOKUP(J23,Etiquetas!$C$2:$D$6,2,FALSE)</f>
        <v>#N/A</v>
      </c>
      <c r="L23" s="30" t="e">
        <f t="shared" si="0"/>
        <v>#N/A</v>
      </c>
      <c r="M23" s="30" t="str">
        <f>IFERROR(VLOOKUP(L23,Etiquetas!$F$2:$G$15,2,FALSE),"")</f>
        <v/>
      </c>
      <c r="N23" s="30"/>
      <c r="O23" s="29"/>
      <c r="P23" s="29"/>
      <c r="Q23" s="29"/>
      <c r="R23" s="23"/>
      <c r="S23" s="23"/>
      <c r="T23" s="23"/>
      <c r="U23" s="23"/>
      <c r="V23" s="23"/>
      <c r="W23" s="23"/>
      <c r="X23" s="23"/>
    </row>
  </sheetData>
  <mergeCells count="3">
    <mergeCell ref="O1:X1"/>
    <mergeCell ref="H1:N1"/>
    <mergeCell ref="A1:G1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9F4B7F65-736F-4272-AE1B-A12020358A64}">
            <xm:f>NOT(ISERROR(SEARCH('Risk Matrix'!#REF!,H3)))</xm:f>
            <xm:f>'Risk Matrix'!#REF!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2" operator="containsText" id="{B77A6AF4-7AC2-4AE5-BB90-EDA4BFC48D3A}">
            <xm:f>NOT(ISERROR(SEARCH('Risk Matrix'!#REF!,H3)))</xm:f>
            <xm:f>'Risk Matrix'!#REF!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3" operator="containsText" id="{DA643C00-FA7C-4D7C-BF6B-634A0FF9659F}">
            <xm:f>NOT(ISERROR(SEARCH('Risk Matrix'!#REF!,H3)))</xm:f>
            <xm:f>'Risk Matrix'!#REF!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4" operator="containsText" id="{4201A3F7-0C98-4C59-A0E2-D3D9E84371DF}">
            <xm:f>NOT(ISERROR(SEARCH('Risk Matrix'!#REF!,H3)))</xm:f>
            <xm:f>'Risk Matrix'!#REF!</xm:f>
            <x14:dxf>
              <fill>
                <patternFill>
                  <bgColor rgb="FF00B050"/>
                </patternFill>
              </fill>
            </x14:dxf>
          </x14:cfRule>
          <xm:sqref>H3:H23</xm:sqref>
        </x14:conditionalFormatting>
        <x14:conditionalFormatting xmlns:xm="http://schemas.microsoft.com/office/excel/2006/main">
          <x14:cfRule type="containsText" priority="26" operator="containsText" id="{A404578F-52C6-411E-BF0B-CD26A209990B}">
            <xm:f>NOT(ISERROR(SEARCH('Risk Matrix'!#REF!,J3)))</xm:f>
            <xm:f>'Risk Matrix'!#REF!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7" operator="containsText" id="{8EADF382-00AE-4A9C-8280-54C21A10A04E}">
            <xm:f>NOT(ISERROR(SEARCH('Risk Matrix'!#REF!,J3)))</xm:f>
            <xm:f>'Risk Matrix'!#REF!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8" operator="containsText" id="{088A0E2D-66C1-4679-AD0B-AE0CBE5AD182}">
            <xm:f>NOT(ISERROR(SEARCH('Risk Matrix'!#REF!,J3)))</xm:f>
            <xm:f>'Risk Matrix'!#REF!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9" operator="containsText" id="{7F47A9E9-4F8C-4D3C-98A6-1DCC3CB52408}">
            <xm:f>NOT(ISERROR(SEARCH('Risk Matrix'!#REF!,J3)))</xm:f>
            <xm:f>'Risk Matrix'!#REF!</xm:f>
            <x14:dxf>
              <fill>
                <patternFill>
                  <bgColor rgb="FF00B050"/>
                </patternFill>
              </fill>
            </x14:dxf>
          </x14:cfRule>
          <xm:sqref>J3:J23</xm:sqref>
        </x14:conditionalFormatting>
        <x14:conditionalFormatting xmlns:xm="http://schemas.microsoft.com/office/excel/2006/main">
          <x14:cfRule type="containsText" priority="1" operator="containsText" id="{65C72FBE-A6D4-4672-AE75-3CCA78901EA5}">
            <xm:f>NOT(ISERROR(SEARCH(Etiquetas!$G$14,M3)))</xm:f>
            <xm:f>Etiquetas!$G$14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0C79742A-8067-4D35-BB7F-85A501792647}">
            <xm:f>NOT(ISERROR(SEARCH(Etiquetas!$G$11,M3)))</xm:f>
            <xm:f>Etiquetas!$G$11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id="{9B4015A5-69CA-4DD2-B2C1-BCBA36D6273C}">
            <xm:f>NOT(ISERROR(SEARCH(Etiquetas!$G$6,M3)))</xm:f>
            <xm:f>Etiquetas!$G$6</xm:f>
            <x14:dxf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BCB3933D-1049-4CAB-8E73-4A48B64F88C1}">
            <xm:f>NOT(ISERROR(SEARCH(Etiquetas!$G$2,M3)))</xm:f>
            <xm:f>Etiquetas!$G$2</xm:f>
            <x14:dxf>
              <fill>
                <patternFill>
                  <bgColor rgb="FF00B050"/>
                </patternFill>
              </fill>
            </x14:dxf>
          </x14:cfRule>
          <xm:sqref>M3:M23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22CB052-1999-4CF5-B2CC-C71CE92B6F05}">
          <x14:formula1>
            <xm:f>Etiquetas!$A$2:$A$6</xm:f>
          </x14:formula1>
          <xm:sqref>H3:H23</xm:sqref>
        </x14:dataValidation>
        <x14:dataValidation type="list" allowBlank="1" showInputMessage="1" showErrorMessage="1" xr:uid="{E46A37F8-D580-475A-97A1-A91A3089A20D}">
          <x14:formula1>
            <xm:f>Etiquetas!$C$2:$C$6</xm:f>
          </x14:formula1>
          <xm:sqref>J3:J23</xm:sqref>
        </x14:dataValidation>
        <x14:dataValidation type="list" allowBlank="1" showInputMessage="1" showErrorMessage="1" promptTitle="Estado del riesgo" prompt="Abierto: el riesgo requiere acción inmediata (criticidad alta y extrema)_x000a_En observacion: es necesario monitorear el riesgo, pero la acción inmediata no es crítica (baja y moderada)_x000a_Cerrado: el riesgo ya no existe, manténgalo con fines de seguimiento" xr:uid="{7D6772FA-FC94-46C3-A2E7-A00DEBAF9795}">
          <x14:formula1>
            <xm:f>Etiquetas!$A$31:$A$33</xm:f>
          </x14:formula1>
          <xm:sqref>G3:G23</xm:sqref>
        </x14:dataValidation>
        <x14:dataValidation type="list" allowBlank="1" showInputMessage="1" showErrorMessage="1" promptTitle="Enfoque del tratamiento" prompt="Si se utiliza más de un enfoque, complete las siguientes columnas" xr:uid="{E537ED50-DCA7-4DB6-BA21-945822FAA833}">
          <x14:formula1>
            <xm:f>Etiquetas!$A$21:$A$27</xm:f>
          </x14:formula1>
          <xm:sqref>O3:Q23</xm:sqref>
        </x14:dataValidation>
        <x14:dataValidation type="list" allowBlank="1" showInputMessage="1" showErrorMessage="1" promptTitle="Capacidad de acción" prompt="Incluya aquí el nivel de capacidad de acción (entendido como la capacidad de actuar sobre el riesgo)" xr:uid="{5B4224DA-BDD2-4C0F-BC4B-E54FB0D4A443}">
          <x14:formula1>
            <xm:f>Etiquetas!$D$21:$D$24</xm:f>
          </x14:formula1>
          <xm:sqref>N3:N23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58FA2-F768-4396-A0BF-7A2200C1442C}">
  <dimension ref="A1:G33"/>
  <sheetViews>
    <sheetView workbookViewId="0">
      <selection activeCell="H31" sqref="H31"/>
    </sheetView>
  </sheetViews>
  <sheetFormatPr defaultRowHeight="15" x14ac:dyDescent="0.25"/>
  <cols>
    <col min="1" max="2" width="11.5703125" customWidth="1"/>
    <col min="3" max="3" width="15.42578125" customWidth="1"/>
    <col min="4" max="4" width="22.7109375" customWidth="1"/>
    <col min="7" max="7" width="17.5703125" bestFit="1" customWidth="1"/>
  </cols>
  <sheetData>
    <row r="1" spans="1:7" x14ac:dyDescent="0.25">
      <c r="A1" s="20" t="s">
        <v>135</v>
      </c>
      <c r="B1" s="20" t="s">
        <v>136</v>
      </c>
      <c r="C1" s="20" t="s">
        <v>106</v>
      </c>
      <c r="D1" s="20" t="s">
        <v>136</v>
      </c>
      <c r="E1" s="20"/>
      <c r="F1" s="20"/>
      <c r="G1" s="20" t="s">
        <v>17</v>
      </c>
    </row>
    <row r="2" spans="1:7" ht="15.75" x14ac:dyDescent="0.25">
      <c r="A2" s="39" t="s">
        <v>108</v>
      </c>
      <c r="B2" s="20">
        <v>5</v>
      </c>
      <c r="C2" s="20" t="s">
        <v>47</v>
      </c>
      <c r="D2" s="20">
        <v>5</v>
      </c>
      <c r="E2" s="20"/>
      <c r="F2" s="20">
        <v>1</v>
      </c>
      <c r="G2" s="24" t="s">
        <v>90</v>
      </c>
    </row>
    <row r="3" spans="1:7" x14ac:dyDescent="0.25">
      <c r="A3" s="20" t="s">
        <v>33</v>
      </c>
      <c r="B3" s="20">
        <v>4</v>
      </c>
      <c r="C3" s="20" t="s">
        <v>34</v>
      </c>
      <c r="D3" s="20">
        <v>4</v>
      </c>
      <c r="E3" s="20"/>
      <c r="F3" s="20">
        <v>2</v>
      </c>
      <c r="G3" s="24" t="s">
        <v>140</v>
      </c>
    </row>
    <row r="4" spans="1:7" x14ac:dyDescent="0.25">
      <c r="A4" s="20" t="s">
        <v>59</v>
      </c>
      <c r="B4" s="20">
        <v>3</v>
      </c>
      <c r="C4" s="20" t="s">
        <v>59</v>
      </c>
      <c r="D4" s="20">
        <v>3</v>
      </c>
      <c r="E4" s="20"/>
      <c r="F4" s="20">
        <v>3</v>
      </c>
      <c r="G4" s="24" t="s">
        <v>90</v>
      </c>
    </row>
    <row r="5" spans="1:7" x14ac:dyDescent="0.25">
      <c r="A5" s="20" t="s">
        <v>68</v>
      </c>
      <c r="B5" s="20">
        <v>2</v>
      </c>
      <c r="C5" s="20" t="s">
        <v>69</v>
      </c>
      <c r="D5" s="20">
        <v>2</v>
      </c>
      <c r="E5" s="20"/>
      <c r="F5" s="20">
        <v>4</v>
      </c>
      <c r="G5" s="24" t="s">
        <v>90</v>
      </c>
    </row>
    <row r="6" spans="1:7" ht="30" x14ac:dyDescent="0.25">
      <c r="A6" s="20" t="s">
        <v>81</v>
      </c>
      <c r="B6" s="20">
        <v>1</v>
      </c>
      <c r="C6" s="20" t="s">
        <v>81</v>
      </c>
      <c r="D6" s="20">
        <v>1</v>
      </c>
      <c r="E6" s="20"/>
      <c r="F6" s="20">
        <v>5</v>
      </c>
      <c r="G6" s="25" t="s">
        <v>94</v>
      </c>
    </row>
    <row r="7" spans="1:7" ht="30" x14ac:dyDescent="0.25">
      <c r="A7" s="20"/>
      <c r="B7" s="20"/>
      <c r="C7" s="20"/>
      <c r="D7" s="20"/>
      <c r="E7" s="20"/>
      <c r="F7" s="20">
        <v>6</v>
      </c>
      <c r="G7" s="25" t="s">
        <v>94</v>
      </c>
    </row>
    <row r="8" spans="1:7" ht="30" x14ac:dyDescent="0.25">
      <c r="A8" s="20"/>
      <c r="B8" s="20"/>
      <c r="C8" s="20"/>
      <c r="D8" s="20"/>
      <c r="E8" s="20"/>
      <c r="F8" s="20">
        <v>8</v>
      </c>
      <c r="G8" s="25" t="s">
        <v>94</v>
      </c>
    </row>
    <row r="9" spans="1:7" ht="30" x14ac:dyDescent="0.25">
      <c r="A9" s="20"/>
      <c r="B9" s="20"/>
      <c r="C9" s="20"/>
      <c r="D9" s="20"/>
      <c r="E9" s="20"/>
      <c r="F9" s="20">
        <v>9</v>
      </c>
      <c r="G9" s="25" t="s">
        <v>94</v>
      </c>
    </row>
    <row r="10" spans="1:7" ht="30" x14ac:dyDescent="0.25">
      <c r="A10" s="20"/>
      <c r="B10" s="20"/>
      <c r="C10" s="20"/>
      <c r="D10" s="20"/>
      <c r="E10" s="20"/>
      <c r="F10" s="20">
        <v>10</v>
      </c>
      <c r="G10" s="25" t="s">
        <v>94</v>
      </c>
    </row>
    <row r="11" spans="1:7" x14ac:dyDescent="0.25">
      <c r="A11" s="20"/>
      <c r="B11" s="20"/>
      <c r="C11" s="20"/>
      <c r="D11" s="20"/>
      <c r="E11" s="20"/>
      <c r="F11" s="20">
        <v>12</v>
      </c>
      <c r="G11" s="26" t="s">
        <v>98</v>
      </c>
    </row>
    <row r="12" spans="1:7" x14ac:dyDescent="0.25">
      <c r="A12" s="20"/>
      <c r="B12" s="20"/>
      <c r="C12" s="20"/>
      <c r="D12" s="20"/>
      <c r="E12" s="20"/>
      <c r="F12" s="20">
        <v>15</v>
      </c>
      <c r="G12" s="26" t="s">
        <v>98</v>
      </c>
    </row>
    <row r="13" spans="1:7" x14ac:dyDescent="0.25">
      <c r="A13" s="20"/>
      <c r="B13" s="20"/>
      <c r="C13" s="20"/>
      <c r="D13" s="20"/>
      <c r="E13" s="20"/>
      <c r="F13" s="20">
        <v>16</v>
      </c>
      <c r="G13" s="26" t="s">
        <v>98</v>
      </c>
    </row>
    <row r="14" spans="1:7" x14ac:dyDescent="0.25">
      <c r="A14" s="20"/>
      <c r="B14" s="20"/>
      <c r="C14" s="20"/>
      <c r="D14" s="20"/>
      <c r="E14" s="20"/>
      <c r="F14" s="20">
        <v>20</v>
      </c>
      <c r="G14" s="27" t="s">
        <v>102</v>
      </c>
    </row>
    <row r="15" spans="1:7" x14ac:dyDescent="0.25">
      <c r="A15" s="20"/>
      <c r="B15" s="20"/>
      <c r="C15" s="20"/>
      <c r="D15" s="20"/>
      <c r="E15" s="20"/>
      <c r="F15" s="20">
        <v>25</v>
      </c>
      <c r="G15" s="27" t="s">
        <v>102</v>
      </c>
    </row>
    <row r="19" spans="1:4" x14ac:dyDescent="0.25">
      <c r="A19" t="s">
        <v>19</v>
      </c>
      <c r="D19" t="s">
        <v>18</v>
      </c>
    </row>
    <row r="21" spans="1:4" x14ac:dyDescent="0.25">
      <c r="A21" s="20" t="s">
        <v>139</v>
      </c>
      <c r="D21" t="s">
        <v>35</v>
      </c>
    </row>
    <row r="22" spans="1:4" x14ac:dyDescent="0.25">
      <c r="A22" s="20" t="s">
        <v>141</v>
      </c>
      <c r="D22" t="s">
        <v>60</v>
      </c>
    </row>
    <row r="23" spans="1:4" x14ac:dyDescent="0.25">
      <c r="A23" s="20" t="s">
        <v>142</v>
      </c>
      <c r="D23" t="s">
        <v>137</v>
      </c>
    </row>
    <row r="24" spans="1:4" x14ac:dyDescent="0.25">
      <c r="A24" s="20" t="s">
        <v>143</v>
      </c>
      <c r="D24" t="s">
        <v>138</v>
      </c>
    </row>
    <row r="25" spans="1:4" x14ac:dyDescent="0.25">
      <c r="A25" s="20" t="s">
        <v>144</v>
      </c>
    </row>
    <row r="26" spans="1:4" x14ac:dyDescent="0.25">
      <c r="A26" s="20" t="s">
        <v>145</v>
      </c>
    </row>
    <row r="27" spans="1:4" x14ac:dyDescent="0.25">
      <c r="A27" s="20" t="s">
        <v>146</v>
      </c>
    </row>
    <row r="29" spans="1:4" x14ac:dyDescent="0.25">
      <c r="A29" s="20" t="s">
        <v>11</v>
      </c>
    </row>
    <row r="31" spans="1:4" x14ac:dyDescent="0.25">
      <c r="A31" s="20" t="s">
        <v>32</v>
      </c>
    </row>
    <row r="32" spans="1:4" x14ac:dyDescent="0.25">
      <c r="A32" t="s">
        <v>80</v>
      </c>
    </row>
    <row r="33" spans="1:1" x14ac:dyDescent="0.25">
      <c r="A33" s="20" t="s">
        <v>58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D38C-4709-4A5B-9B6E-1AA5DFA39D23}">
  <dimension ref="A1:F15"/>
  <sheetViews>
    <sheetView workbookViewId="0">
      <selection activeCell="O38" sqref="O38"/>
    </sheetView>
  </sheetViews>
  <sheetFormatPr defaultRowHeight="15" x14ac:dyDescent="0.25"/>
  <cols>
    <col min="1" max="1" width="12.42578125" customWidth="1"/>
    <col min="2" max="6" width="15.28515625" customWidth="1"/>
  </cols>
  <sheetData>
    <row r="1" spans="1:6" x14ac:dyDescent="0.25">
      <c r="A1" s="48" t="s">
        <v>88</v>
      </c>
      <c r="B1" s="49"/>
      <c r="C1" s="49"/>
      <c r="D1" s="50"/>
    </row>
    <row r="2" spans="1:6" x14ac:dyDescent="0.25">
      <c r="A2" s="1" t="s">
        <v>89</v>
      </c>
      <c r="B2" s="2" t="s">
        <v>90</v>
      </c>
      <c r="C2" s="2" t="s">
        <v>91</v>
      </c>
      <c r="D2" s="6" t="s">
        <v>92</v>
      </c>
    </row>
    <row r="3" spans="1:6" ht="30" x14ac:dyDescent="0.25">
      <c r="A3" s="1" t="s">
        <v>93</v>
      </c>
      <c r="B3" s="2" t="s">
        <v>94</v>
      </c>
      <c r="C3" s="2" t="s">
        <v>95</v>
      </c>
      <c r="D3" s="3" t="s">
        <v>96</v>
      </c>
    </row>
    <row r="4" spans="1:6" x14ac:dyDescent="0.25">
      <c r="A4" s="1" t="s">
        <v>97</v>
      </c>
      <c r="B4" s="2" t="s">
        <v>98</v>
      </c>
      <c r="C4" s="2" t="s">
        <v>99</v>
      </c>
      <c r="D4" s="4" t="s">
        <v>100</v>
      </c>
    </row>
    <row r="5" spans="1:6" ht="30" x14ac:dyDescent="0.25">
      <c r="A5" s="1" t="s">
        <v>101</v>
      </c>
      <c r="B5" s="2" t="s">
        <v>102</v>
      </c>
      <c r="C5" s="2" t="s">
        <v>103</v>
      </c>
      <c r="D5" s="5" t="s">
        <v>104</v>
      </c>
    </row>
    <row r="9" spans="1:6" x14ac:dyDescent="0.25">
      <c r="A9" s="51" t="s">
        <v>105</v>
      </c>
      <c r="B9" s="51" t="s">
        <v>106</v>
      </c>
      <c r="C9" s="51"/>
      <c r="D9" s="51"/>
      <c r="E9" s="51"/>
      <c r="F9" s="51"/>
    </row>
    <row r="10" spans="1:6" x14ac:dyDescent="0.25">
      <c r="A10" s="51"/>
      <c r="B10" s="18" t="s">
        <v>81</v>
      </c>
      <c r="C10" s="18" t="s">
        <v>69</v>
      </c>
      <c r="D10" s="18" t="s">
        <v>59</v>
      </c>
      <c r="E10" s="18" t="s">
        <v>34</v>
      </c>
      <c r="F10" s="18" t="s">
        <v>107</v>
      </c>
    </row>
    <row r="11" spans="1:6" x14ac:dyDescent="0.25">
      <c r="A11" s="2" t="s">
        <v>108</v>
      </c>
      <c r="B11" s="7" t="s">
        <v>109</v>
      </c>
      <c r="C11" s="7" t="s">
        <v>110</v>
      </c>
      <c r="D11" s="8" t="s">
        <v>111</v>
      </c>
      <c r="E11" s="9" t="s">
        <v>112</v>
      </c>
      <c r="F11" s="10" t="s">
        <v>113</v>
      </c>
    </row>
    <row r="12" spans="1:6" x14ac:dyDescent="0.25">
      <c r="A12" s="2" t="s">
        <v>33</v>
      </c>
      <c r="B12" s="11" t="s">
        <v>114</v>
      </c>
      <c r="C12" s="7" t="s">
        <v>115</v>
      </c>
      <c r="D12" s="8" t="s">
        <v>116</v>
      </c>
      <c r="E12" s="8" t="s">
        <v>117</v>
      </c>
      <c r="F12" s="12" t="s">
        <v>112</v>
      </c>
    </row>
    <row r="13" spans="1:6" x14ac:dyDescent="0.25">
      <c r="A13" s="2" t="s">
        <v>118</v>
      </c>
      <c r="B13" s="11" t="s">
        <v>119</v>
      </c>
      <c r="C13" s="7" t="s">
        <v>120</v>
      </c>
      <c r="D13" s="7" t="s">
        <v>121</v>
      </c>
      <c r="E13" s="8" t="s">
        <v>116</v>
      </c>
      <c r="F13" s="13" t="s">
        <v>111</v>
      </c>
    </row>
    <row r="14" spans="1:6" x14ac:dyDescent="0.25">
      <c r="A14" s="2" t="s">
        <v>68</v>
      </c>
      <c r="B14" s="11" t="s">
        <v>122</v>
      </c>
      <c r="C14" s="11" t="s">
        <v>114</v>
      </c>
      <c r="D14" s="7" t="s">
        <v>120</v>
      </c>
      <c r="E14" s="7" t="s">
        <v>115</v>
      </c>
      <c r="F14" s="14" t="s">
        <v>110</v>
      </c>
    </row>
    <row r="15" spans="1:6" ht="30" x14ac:dyDescent="0.25">
      <c r="A15" s="2" t="s">
        <v>123</v>
      </c>
      <c r="B15" s="15" t="s">
        <v>124</v>
      </c>
      <c r="C15" s="16" t="s">
        <v>122</v>
      </c>
      <c r="D15" s="16" t="s">
        <v>119</v>
      </c>
      <c r="E15" s="16" t="s">
        <v>114</v>
      </c>
      <c r="F15" s="17" t="s">
        <v>109</v>
      </c>
    </row>
  </sheetData>
  <mergeCells count="3">
    <mergeCell ref="A1:D1"/>
    <mergeCell ref="A9:A10"/>
    <mergeCell ref="B9:F9"/>
  </mergeCells>
  <pageMargins left="0.7" right="0.7" top="0.75" bottom="0.75" header="0.3" footer="0.3"/>
  <pageSetup paperSize="9" orientation="portrait" r:id="rId1"/>
  <ignoredErrors>
    <ignoredError sqref="A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46EA-1617-4105-ADB3-D5F97F3DB6E7}">
  <dimension ref="A1:M12"/>
  <sheetViews>
    <sheetView workbookViewId="0">
      <selection activeCell="F20" sqref="F20"/>
    </sheetView>
  </sheetViews>
  <sheetFormatPr defaultRowHeight="15" x14ac:dyDescent="0.25"/>
  <cols>
    <col min="1" max="1" width="217.5703125" bestFit="1" customWidth="1"/>
    <col min="2" max="2" width="18" bestFit="1" customWidth="1"/>
    <col min="3" max="3" width="13.85546875" bestFit="1" customWidth="1"/>
    <col min="4" max="4" width="74.85546875" bestFit="1" customWidth="1"/>
    <col min="5" max="5" width="78.42578125" bestFit="1" customWidth="1"/>
    <col min="6" max="6" width="47.7109375" bestFit="1" customWidth="1"/>
    <col min="7" max="7" width="51.42578125" bestFit="1" customWidth="1"/>
    <col min="8" max="8" width="27.28515625" bestFit="1" customWidth="1"/>
    <col min="9" max="9" width="30.5703125" bestFit="1" customWidth="1"/>
    <col min="10" max="10" width="31" bestFit="1" customWidth="1"/>
    <col min="11" max="11" width="75" bestFit="1" customWidth="1"/>
    <col min="12" max="12" width="78.5703125" bestFit="1" customWidth="1"/>
    <col min="13" max="13" width="12.85546875" bestFit="1" customWidth="1"/>
  </cols>
  <sheetData>
    <row r="1" spans="1:13" x14ac:dyDescent="0.25">
      <c r="A1" s="36" t="s">
        <v>24</v>
      </c>
      <c r="B1" s="37" t="s">
        <v>134</v>
      </c>
      <c r="C1" s="20"/>
      <c r="D1" s="20"/>
      <c r="E1" s="20"/>
    </row>
    <row r="2" spans="1:13" x14ac:dyDescent="0.25">
      <c r="A2" s="20"/>
      <c r="B2" s="20"/>
      <c r="C2" s="20"/>
      <c r="D2" s="20"/>
      <c r="E2" s="20"/>
    </row>
    <row r="3" spans="1:13" x14ac:dyDescent="0.25">
      <c r="A3" s="37"/>
      <c r="B3" s="36" t="s">
        <v>125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x14ac:dyDescent="0.25">
      <c r="A4" s="37"/>
      <c r="B4" s="37" t="s">
        <v>126</v>
      </c>
      <c r="C4" s="37" t="s">
        <v>127</v>
      </c>
      <c r="D4" s="37" t="s">
        <v>39</v>
      </c>
      <c r="E4" s="37" t="s">
        <v>128</v>
      </c>
      <c r="F4" s="37" t="s">
        <v>50</v>
      </c>
      <c r="G4" s="37" t="s">
        <v>129</v>
      </c>
      <c r="H4" s="37" t="s">
        <v>62</v>
      </c>
      <c r="I4" s="37"/>
      <c r="J4" s="37" t="s">
        <v>130</v>
      </c>
      <c r="K4" s="37" t="s">
        <v>72</v>
      </c>
      <c r="L4" s="37" t="s">
        <v>131</v>
      </c>
      <c r="M4" s="37" t="s">
        <v>132</v>
      </c>
    </row>
    <row r="5" spans="1:13" x14ac:dyDescent="0.25">
      <c r="A5" s="36" t="s">
        <v>133</v>
      </c>
      <c r="B5" s="37" t="s">
        <v>126</v>
      </c>
      <c r="C5" s="37"/>
      <c r="D5" s="37" t="s">
        <v>40</v>
      </c>
      <c r="E5" s="37"/>
      <c r="F5" s="37" t="s">
        <v>51</v>
      </c>
      <c r="G5" s="37"/>
      <c r="H5" s="37" t="s">
        <v>126</v>
      </c>
      <c r="I5" s="37" t="s">
        <v>84</v>
      </c>
      <c r="J5" s="37"/>
      <c r="K5" s="37" t="s">
        <v>73</v>
      </c>
      <c r="L5" s="37"/>
      <c r="M5" s="37"/>
    </row>
    <row r="6" spans="1:13" x14ac:dyDescent="0.25">
      <c r="A6" s="38" t="s">
        <v>126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38" t="s">
        <v>37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x14ac:dyDescent="0.25">
      <c r="A8" s="38" t="s">
        <v>48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x14ac:dyDescent="0.25">
      <c r="A9" s="38" t="s">
        <v>61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x14ac:dyDescent="0.25">
      <c r="A10" s="38" t="s">
        <v>70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x14ac:dyDescent="0.25">
      <c r="A11" s="38" t="s">
        <v>82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 x14ac:dyDescent="0.25">
      <c r="A12" s="38" t="s">
        <v>132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F78FC21D799488F975137B819CBDC" ma:contentTypeVersion="16" ma:contentTypeDescription="Create a new document." ma:contentTypeScope="" ma:versionID="931f9f32c3d3130d27d691bb92e582e7">
  <xsd:schema xmlns:xsd="http://www.w3.org/2001/XMLSchema" xmlns:xs="http://www.w3.org/2001/XMLSchema" xmlns:p="http://schemas.microsoft.com/office/2006/metadata/properties" xmlns:ns2="859c20c7-4590-4989-b88e-9d9dea2d9605" xmlns:ns3="69aa5d7c-00d2-4169-a71f-3223121a889b" targetNamespace="http://schemas.microsoft.com/office/2006/metadata/properties" ma:root="true" ma:fieldsID="0b361ea0df7ffdd0bfcc30a30906c463" ns2:_="" ns3:_="">
    <xsd:import namespace="859c20c7-4590-4989-b88e-9d9dea2d9605"/>
    <xsd:import namespace="69aa5d7c-00d2-4169-a71f-3223121a88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Yea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c20c7-4590-4989-b88e-9d9dea2d9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4f2bee-6a0a-406a-a8c6-7640a9ae8c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Year" ma:index="22" nillable="true" ma:displayName="Year" ma:format="Dropdown" ma:internalName="Year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a5d7c-00d2-4169-a71f-3223121a88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7efee21-cf00-46f4-ae38-bf7a24a5c49d}" ma:internalName="TaxCatchAll" ma:showField="CatchAllData" ma:web="69aa5d7c-00d2-4169-a71f-3223121a88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9c20c7-4590-4989-b88e-9d9dea2d9605">
      <Terms xmlns="http://schemas.microsoft.com/office/infopath/2007/PartnerControls"/>
    </lcf76f155ced4ddcb4097134ff3c332f>
    <TaxCatchAll xmlns="69aa5d7c-00d2-4169-a71f-3223121a889b" xsi:nil="true"/>
    <Year xmlns="859c20c7-4590-4989-b88e-9d9dea2d9605" xsi:nil="true"/>
  </documentManagement>
</p:properties>
</file>

<file path=customXml/itemProps1.xml><?xml version="1.0" encoding="utf-8"?>
<ds:datastoreItem xmlns:ds="http://schemas.openxmlformats.org/officeDocument/2006/customXml" ds:itemID="{4F9E2386-5AB6-4691-8489-B26FE2CEB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c20c7-4590-4989-b88e-9d9dea2d9605"/>
    <ds:schemaRef ds:uri="69aa5d7c-00d2-4169-a71f-3223121a88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6DB816-0F27-4549-B811-B23D3CEF47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B8CA9-B4E9-4A28-BF81-7964815168D6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859c20c7-4590-4989-b88e-9d9dea2d9605"/>
    <ds:schemaRef ds:uri="http://purl.org/dc/elements/1.1/"/>
    <ds:schemaRef ds:uri="http://schemas.microsoft.com/office/infopath/2007/PartnerControls"/>
    <ds:schemaRef ds:uri="69aa5d7c-00d2-4169-a71f-3223121a88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Registro de riesgos</vt:lpstr>
      <vt:lpstr>Etiquetas</vt:lpstr>
      <vt:lpstr>Matriz de riesgos</vt:lpstr>
      <vt:lpstr>Seguimiento de acción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Tanvir Hasan</dc:creator>
  <cp:keywords/>
  <dc:description/>
  <cp:lastModifiedBy>Laurent Grosse-Kozlowski</cp:lastModifiedBy>
  <cp:revision/>
  <dcterms:created xsi:type="dcterms:W3CDTF">2022-12-02T12:47:31Z</dcterms:created>
  <dcterms:modified xsi:type="dcterms:W3CDTF">2023-12-12T07:53:45Z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0x0101002D4F78FC21D799488F975137B819CBDC</vt:lpwstr>
  </property>
  <property fmtid="{D5CDD505-2E9C-101B-9397-08002B2CF9AE}" pid="3" name="MediaServiceImageTags">
    <vt:lpwstr/>
  </property>
</Properties>
</file>