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stiftelsenintosai-my.sharepoint.com/personal/jill_marshall_idi_no/Documents/Webpages/CRISP/"/>
    </mc:Choice>
  </mc:AlternateContent>
  <xr:revisionPtr revIDLastSave="0" documentId="8_{D6CF234D-B706-4FC1-8392-1F9F77C1E5B6}" xr6:coauthVersionLast="47" xr6:coauthVersionMax="47" xr10:uidLastSave="{00000000-0000-0000-0000-000000000000}"/>
  <bookViews>
    <workbookView xWindow="-110" yWindow="-110" windowWidth="19420" windowHeight="10420" firstSheet="1" activeTab="1" xr2:uid="{5B13AA21-1C05-42F4-8C45-CBA272D4BABC}"/>
  </bookViews>
  <sheets>
    <sheet name="Sheet1" sheetId="8" r:id="rId1"/>
    <sheet name="Risk Register" sheetId="1" r:id="rId2"/>
    <sheet name="Sheet5" sheetId="5" state="hidden" r:id="rId3"/>
    <sheet name="Risk Matrix" sheetId="3" r:id="rId4"/>
    <sheet name="Action Tracker" sheetId="7" r:id="rId5"/>
  </sheets>
  <definedNames>
    <definedName name="_xlnm._FilterDatabase" localSheetId="1" hidden="1">'Risk Register'!$A$1:$V$3</definedName>
  </definedNames>
  <calcPr calcId="191028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3" i="1"/>
  <c r="L22" i="1" l="1"/>
  <c r="M22" i="1" s="1"/>
  <c r="L23" i="1"/>
  <c r="M23" i="1" s="1"/>
  <c r="L15" i="1"/>
  <c r="M15" i="1" s="1"/>
  <c r="L14" i="1"/>
  <c r="M14" i="1" s="1"/>
  <c r="L19" i="1"/>
  <c r="M19" i="1" s="1"/>
  <c r="L18" i="1"/>
  <c r="M18" i="1" s="1"/>
  <c r="L7" i="1"/>
  <c r="M7" i="1" s="1"/>
  <c r="L9" i="1"/>
  <c r="M9" i="1" s="1"/>
  <c r="L5" i="1"/>
  <c r="M5" i="1" s="1"/>
  <c r="L17" i="1"/>
  <c r="M17" i="1" s="1"/>
  <c r="L13" i="1"/>
  <c r="M13" i="1" s="1"/>
  <c r="L8" i="1"/>
  <c r="M8" i="1" s="1"/>
  <c r="L21" i="1"/>
  <c r="M21" i="1" s="1"/>
  <c r="L6" i="1"/>
  <c r="M6" i="1" s="1"/>
  <c r="L11" i="1"/>
  <c r="M11" i="1" s="1"/>
  <c r="L16" i="1"/>
  <c r="M16" i="1" s="1"/>
  <c r="L10" i="1"/>
  <c r="M10" i="1" s="1"/>
  <c r="L20" i="1"/>
  <c r="M20" i="1" s="1"/>
  <c r="L12" i="1"/>
  <c r="M12" i="1" s="1"/>
  <c r="L4" i="1"/>
  <c r="M4" i="1" s="1"/>
  <c r="L3" i="1"/>
  <c r="M3" i="1" s="1"/>
</calcChain>
</file>

<file path=xl/sharedStrings.xml><?xml version="1.0" encoding="utf-8"?>
<sst xmlns="http://schemas.openxmlformats.org/spreadsheetml/2006/main" count="219" uniqueCount="146">
  <si>
    <t>IDI Risk Management for Supreme Audit Institutions - Quick Reference Guide</t>
  </si>
  <si>
    <t>Appendix B – Risk register template</t>
  </si>
  <si>
    <t>Risk Information</t>
  </si>
  <si>
    <t>Risk Rating</t>
  </si>
  <si>
    <t>Risk Treatment</t>
  </si>
  <si>
    <t>Ref#</t>
  </si>
  <si>
    <t>Risk Identified</t>
  </si>
  <si>
    <t>Potential Area of Impact</t>
  </si>
  <si>
    <t>Financial Impact</t>
  </si>
  <si>
    <t>Cause of Risk</t>
  </si>
  <si>
    <t>Risk Owner</t>
  </si>
  <si>
    <t>Risk Status</t>
  </si>
  <si>
    <t>Risk Consequence</t>
  </si>
  <si>
    <t>RS Score</t>
  </si>
  <si>
    <t>Risk Likelihood</t>
  </si>
  <si>
    <t>RL Score</t>
  </si>
  <si>
    <t>Criticality Score</t>
  </si>
  <si>
    <t>Risk Criticality</t>
  </si>
  <si>
    <t>Faculty of Action</t>
  </si>
  <si>
    <t>Treatment Approach</t>
  </si>
  <si>
    <t>Migitation Action(s)</t>
  </si>
  <si>
    <t>Expected Benefit</t>
  </si>
  <si>
    <t>Action Owner</t>
  </si>
  <si>
    <t>Resource Required</t>
  </si>
  <si>
    <t xml:space="preserve">Completion Date </t>
  </si>
  <si>
    <t>Constraints</t>
  </si>
  <si>
    <t>Performance Measure(s)</t>
  </si>
  <si>
    <t>R1</t>
  </si>
  <si>
    <t>Ever increasing scope of audit not matched by an increase in resource</t>
  </si>
  <si>
    <t>Audit &amp; reputation</t>
  </si>
  <si>
    <t>Lack of resource and lack of understanding of the work done by political authorities</t>
  </si>
  <si>
    <t>Auditor General</t>
  </si>
  <si>
    <t>Open</t>
  </si>
  <si>
    <t>Major​</t>
  </si>
  <si>
    <t>Likely ​</t>
  </si>
  <si>
    <t>High</t>
  </si>
  <si>
    <t>Retain</t>
  </si>
  <si>
    <t>Change consequence</t>
  </si>
  <si>
    <t>Change likelihood</t>
  </si>
  <si>
    <t>Review SAI structure to increase staff establishment to match the widening scope - Widen the use of automated checks in financial audits - Lobby for increases in the SAI budget to cater for increase in scope</t>
  </si>
  <si>
    <t>Leaner use of audit resource - Enhanced capacity to handle more audits</t>
  </si>
  <si>
    <t>SAI management team - Deputy AG for audit</t>
  </si>
  <si>
    <t>Internal reallocation</t>
  </si>
  <si>
    <t>Percentage of audit coverage stays at same level despite increase in scope</t>
  </si>
  <si>
    <t>R2</t>
  </si>
  <si>
    <t>Lack of proper audit IT tool</t>
  </si>
  <si>
    <t>Audits</t>
  </si>
  <si>
    <t>Audit software outdated and product to be discontinued by the provider</t>
  </si>
  <si>
    <t>Head of IT</t>
  </si>
  <si>
    <t>Near to Certain​</t>
  </si>
  <si>
    <t>Remove risk source</t>
  </si>
  <si>
    <t>Procurement of a new audit software &amp; Training of auditors</t>
  </si>
  <si>
    <t>Maintain and enhance audit capability</t>
  </si>
  <si>
    <t>Head of IT &amp; Head of HR</t>
  </si>
  <si>
    <t>2M NOK</t>
  </si>
  <si>
    <t>Procurement rules creating delays</t>
  </si>
  <si>
    <t>New software procured and deployed by 30 June 2023 &amp; number of auditors successfully trained (certificates to be delivered by trainers after test)</t>
  </si>
  <si>
    <t>R3</t>
  </si>
  <si>
    <t>Declining SAI reputation and growing negative perception of the office</t>
  </si>
  <si>
    <t>Allegations of unethical conduct among SAI staff  - Limited adherence to office core values by staff</t>
  </si>
  <si>
    <t>Deputy AG for Administration</t>
  </si>
  <si>
    <t>Observe</t>
  </si>
  <si>
    <t>Moderate​</t>
  </si>
  <si>
    <t>Moderate ​</t>
  </si>
  <si>
    <t>Significant</t>
  </si>
  <si>
    <t>Implement structures to stregthen integrity - Investigate and conclude all corruption allegations and take punitive action - Instill and monitor a SAI culture that embraces and enforces integrity and professionalism</t>
  </si>
  <si>
    <t>Head of HR</t>
  </si>
  <si>
    <t>Percentage of misconduct cases that are formally investigates</t>
  </si>
  <si>
    <t>R4</t>
  </si>
  <si>
    <t>Expectation gaps among key stakeholders</t>
  </si>
  <si>
    <t>SAI strategy &amp; audits</t>
  </si>
  <si>
    <t>Limited understanding of the mandate and role of the SAI in the accountability cycle</t>
  </si>
  <si>
    <t>Minor​</t>
  </si>
  <si>
    <t>Unlikely​</t>
  </si>
  <si>
    <t>Publish the strategy and the annual audit plan</t>
  </si>
  <si>
    <t>Better understanding leading to better acceptance and more aligned expectations</t>
  </si>
  <si>
    <t>SAI Secretary General - Deputy AG for audit</t>
  </si>
  <si>
    <t>50k NOK</t>
  </si>
  <si>
    <t>Number of documents printed and distributed - Number of views of the website</t>
  </si>
  <si>
    <t>R-1</t>
  </si>
  <si>
    <t>Payroll non-confirmity</t>
  </si>
  <si>
    <t>HR</t>
  </si>
  <si>
    <t>&gt;5M NOK (legal fees)</t>
  </si>
  <si>
    <t>Lack of updated information sent to the Treasury</t>
  </si>
  <si>
    <t>Closed</t>
  </si>
  <si>
    <t>Insignificant​</t>
  </si>
  <si>
    <t>Update staff files and send updated information to Treasury in charge of payroll</t>
  </si>
  <si>
    <t>Staff paid according to their current position and seniority</t>
  </si>
  <si>
    <t>0.2 HR FTE (internal)</t>
  </si>
  <si>
    <t>31/01/2023 (then monthly)</t>
  </si>
  <si>
    <t>Recurring task</t>
  </si>
  <si>
    <t>100% accurate payroll</t>
  </si>
  <si>
    <t>Impact ​</t>
  </si>
  <si>
    <t>Impact Score</t>
  </si>
  <si>
    <t>likelyhood</t>
  </si>
  <si>
    <t>Likelyhood score</t>
  </si>
  <si>
    <t>Risk Level</t>
  </si>
  <si>
    <t>Catastrophic​</t>
  </si>
  <si>
    <t>Low Criticality ​</t>
  </si>
  <si>
    <t>Moderate Criticality</t>
  </si>
  <si>
    <t>High Criticality</t>
  </si>
  <si>
    <t>Extreme Criticality</t>
  </si>
  <si>
    <t>Risk treament options</t>
  </si>
  <si>
    <t>Faculty of action</t>
  </si>
  <si>
    <t>Avoid</t>
  </si>
  <si>
    <t>Take or increase to pursue opportunity</t>
  </si>
  <si>
    <t>Limited</t>
  </si>
  <si>
    <t>Null</t>
  </si>
  <si>
    <t>Share</t>
  </si>
  <si>
    <t>Risk status</t>
  </si>
  <si>
    <t>Risk Rating (Likelihood x Impact = Criticality) ​</t>
  </si>
  <si>
    <t>1-4</t>
  </si>
  <si>
    <t>Rating 1​</t>
  </si>
  <si>
    <t>Code Green ​</t>
  </si>
  <si>
    <t>5-10</t>
  </si>
  <si>
    <t>Moderately Critical ​</t>
  </si>
  <si>
    <t>Rating 2​</t>
  </si>
  <si>
    <t>Code Yellow ​</t>
  </si>
  <si>
    <t>12-16</t>
  </si>
  <si>
    <t>Highly Critical ​</t>
  </si>
  <si>
    <t>Rating 3​</t>
  </si>
  <si>
    <t>Code Orange</t>
  </si>
  <si>
    <t>20-25</t>
  </si>
  <si>
    <t>Rating 4</t>
  </si>
  <si>
    <t>Code Red​</t>
  </si>
  <si>
    <t>Likelihood ​</t>
  </si>
  <si>
    <t>5​</t>
  </si>
  <si>
    <t>10​</t>
  </si>
  <si>
    <t>15​</t>
  </si>
  <si>
    <t>20​</t>
  </si>
  <si>
    <t>25​</t>
  </si>
  <si>
    <t>4​</t>
  </si>
  <si>
    <t>8​</t>
  </si>
  <si>
    <t>12​</t>
  </si>
  <si>
    <t>16​</t>
  </si>
  <si>
    <t>3​</t>
  </si>
  <si>
    <t>6​</t>
  </si>
  <si>
    <t>9​</t>
  </si>
  <si>
    <t>2​</t>
  </si>
  <si>
    <t>1​</t>
  </si>
  <si>
    <t>(All)</t>
  </si>
  <si>
    <t>Column Labels</t>
  </si>
  <si>
    <t>(blank)</t>
  </si>
  <si>
    <t>(blank) Total</t>
  </si>
  <si>
    <t>Grand Total</t>
  </si>
  <si>
    <t>Row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</si>
</sst>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color theme="1"/>
      <name val="Calibri Light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49" fontId="2" fillId="0" borderId="4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6" borderId="4" xfId="0" applyFont="1" applyFill="1" applyBorder="1"/>
    <xf numFmtId="0" fontId="4" fillId="0" borderId="0" xfId="0" applyFont="1"/>
    <xf numFmtId="0" fontId="4" fillId="0" borderId="0" xfId="0" pivotButton="1" applyFont="1"/>
    <xf numFmtId="0" fontId="4" fillId="0" borderId="0" xfId="0" applyFont="1" applyAlignment="1">
      <alignment horizontal="left"/>
    </xf>
    <xf numFmtId="0" fontId="5" fillId="6" borderId="4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4" fillId="0" borderId="4" xfId="0" applyFont="1" applyBorder="1" applyAlignment="1">
      <alignment wrapText="1"/>
    </xf>
    <xf numFmtId="0" fontId="6" fillId="5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5" fillId="10" borderId="4" xfId="0" applyFont="1" applyFill="1" applyBorder="1" applyAlignment="1">
      <alignment horizont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14" fontId="4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5" fillId="9" borderId="8" xfId="0" applyFont="1" applyFill="1" applyBorder="1" applyAlignment="1">
      <alignment horizontal="center"/>
    </xf>
    <xf numFmtId="0" fontId="5" fillId="9" borderId="0" xfId="0" applyFont="1" applyFill="1" applyAlignment="1">
      <alignment horizontal="center"/>
    </xf>
    <xf numFmtId="0" fontId="5" fillId="11" borderId="5" xfId="0" applyFont="1" applyFill="1" applyBorder="1" applyAlignment="1">
      <alignment horizontal="center"/>
    </xf>
    <xf numFmtId="0" fontId="5" fillId="11" borderId="6" xfId="0" applyFont="1" applyFill="1" applyBorder="1" applyAlignment="1">
      <alignment horizontal="center"/>
    </xf>
    <xf numFmtId="0" fontId="5" fillId="11" borderId="7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4CC8D610-99C0-44A4-95B6-5E8E36950A28}"/>
  </cellStyles>
  <dxfs count="25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2</xdr:row>
      <xdr:rowOff>57150</xdr:rowOff>
    </xdr:from>
    <xdr:to>
      <xdr:col>8</xdr:col>
      <xdr:colOff>484703</xdr:colOff>
      <xdr:row>11</xdr:row>
      <xdr:rowOff>37066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3A3A605-5DBA-C7DB-7A92-EC9584427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438150"/>
          <a:ext cx="5085278" cy="169441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anvir Hasan" refreshedDate="44900.544512615743" createdVersion="7" refreshedVersion="7" minRefreshableVersion="3" recordCount="21" xr:uid="{DA58D27E-2546-4E32-AA24-E261F7DFFBAD}">
  <cacheSource type="worksheet">
    <worksheetSource ref="R2:V23" sheet="Risk Register"/>
  </cacheSource>
  <cacheFields count="5">
    <cacheField name="Migitation Action" numFmtId="0">
      <sharedItems containsNonDate="0" containsString="0" containsBlank="1" count="1">
        <m/>
      </sharedItems>
    </cacheField>
    <cacheField name="Expected Outcome" numFmtId="0">
      <sharedItems containsNonDate="0" containsString="0" containsBlank="1"/>
    </cacheField>
    <cacheField name="Action Owner" numFmtId="0">
      <sharedItems containsNonDate="0" containsString="0" containsBlank="1" count="1">
        <m/>
      </sharedItems>
    </cacheField>
    <cacheField name="Resource Required" numFmtId="0">
      <sharedItems containsNonDate="0" containsString="0" containsBlank="1" count="1">
        <m/>
      </sharedItems>
    </cacheField>
    <cacheField name="Completion Date " numFmtId="0">
      <sharedItems containsNonDate="0" containsString="0" containsBlank="1" count="1"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">
  <r>
    <x v="0"/>
    <m/>
    <x v="0"/>
    <x v="0"/>
    <x v="0"/>
  </r>
  <r>
    <x v="0"/>
    <m/>
    <x v="0"/>
    <x v="0"/>
    <x v="0"/>
  </r>
  <r>
    <x v="0"/>
    <m/>
    <x v="0"/>
    <x v="0"/>
    <x v="0"/>
  </r>
  <r>
    <x v="0"/>
    <m/>
    <x v="0"/>
    <x v="0"/>
    <x v="0"/>
  </r>
  <r>
    <x v="0"/>
    <m/>
    <x v="0"/>
    <x v="0"/>
    <x v="0"/>
  </r>
  <r>
    <x v="0"/>
    <m/>
    <x v="0"/>
    <x v="0"/>
    <x v="0"/>
  </r>
  <r>
    <x v="0"/>
    <m/>
    <x v="0"/>
    <x v="0"/>
    <x v="0"/>
  </r>
  <r>
    <x v="0"/>
    <m/>
    <x v="0"/>
    <x v="0"/>
    <x v="0"/>
  </r>
  <r>
    <x v="0"/>
    <m/>
    <x v="0"/>
    <x v="0"/>
    <x v="0"/>
  </r>
  <r>
    <x v="0"/>
    <m/>
    <x v="0"/>
    <x v="0"/>
    <x v="0"/>
  </r>
  <r>
    <x v="0"/>
    <m/>
    <x v="0"/>
    <x v="0"/>
    <x v="0"/>
  </r>
  <r>
    <x v="0"/>
    <m/>
    <x v="0"/>
    <x v="0"/>
    <x v="0"/>
  </r>
  <r>
    <x v="0"/>
    <m/>
    <x v="0"/>
    <x v="0"/>
    <x v="0"/>
  </r>
  <r>
    <x v="0"/>
    <m/>
    <x v="0"/>
    <x v="0"/>
    <x v="0"/>
  </r>
  <r>
    <x v="0"/>
    <m/>
    <x v="0"/>
    <x v="0"/>
    <x v="0"/>
  </r>
  <r>
    <x v="0"/>
    <m/>
    <x v="0"/>
    <x v="0"/>
    <x v="0"/>
  </r>
  <r>
    <x v="0"/>
    <m/>
    <x v="0"/>
    <x v="0"/>
    <x v="0"/>
  </r>
  <r>
    <x v="0"/>
    <m/>
    <x v="0"/>
    <x v="0"/>
    <x v="0"/>
  </r>
  <r>
    <x v="0"/>
    <m/>
    <x v="0"/>
    <x v="0"/>
    <x v="0"/>
  </r>
  <r>
    <x v="0"/>
    <m/>
    <x v="0"/>
    <x v="0"/>
    <x v="0"/>
  </r>
  <r>
    <x v="0"/>
    <m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07A057-1BA5-41C4-B9DA-A859BA6B2640}" name="PivotTable2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D7" firstHeaderRow="1" firstDataRow="3" firstDataCol="1" rowPageCount="1" colPageCount="1"/>
  <pivotFields count="5">
    <pivotField axis="axisRow" showAll="0">
      <items count="2">
        <item x="0"/>
        <item t="default"/>
      </items>
    </pivotField>
    <pivotField showAll="0"/>
    <pivotField axis="axisCol" showAll="0">
      <items count="2">
        <item x="0"/>
        <item t="default"/>
      </items>
    </pivotField>
    <pivotField axis="axisCol" showAll="0">
      <items count="2">
        <item x="0"/>
        <item t="default"/>
      </items>
    </pivotField>
    <pivotField axis="axisPage" showAll="0">
      <items count="2">
        <item x="0"/>
        <item t="default"/>
      </items>
    </pivotField>
  </pivotFields>
  <rowFields count="1">
    <field x="0"/>
  </rowFields>
  <rowItems count="2">
    <i>
      <x/>
    </i>
    <i t="grand">
      <x/>
    </i>
  </rowItems>
  <colFields count="2">
    <field x="2"/>
    <field x="3"/>
  </colFields>
  <colItems count="3">
    <i>
      <x/>
      <x/>
    </i>
    <i t="default">
      <x/>
    </i>
    <i t="grand">
      <x/>
    </i>
  </colItems>
  <pageFields count="1">
    <pageField fld="4" hier="-1"/>
  </pageFields>
  <formats count="13">
    <format dxfId="24">
      <pivotArea type="all" dataOnly="0" outline="0" fieldPosition="0"/>
    </format>
    <format dxfId="23">
      <pivotArea outline="0" collapsedLevelsAreSubtotals="1" fieldPosition="0"/>
    </format>
    <format dxfId="22">
      <pivotArea type="origin" dataOnly="0" labelOnly="1" outline="0" fieldPosition="0"/>
    </format>
    <format dxfId="21">
      <pivotArea field="2" type="button" dataOnly="0" labelOnly="1" outline="0" axis="axisCol" fieldPosition="0"/>
    </format>
    <format dxfId="20">
      <pivotArea field="3" type="button" dataOnly="0" labelOnly="1" outline="0" axis="axisCol" fieldPosition="1"/>
    </format>
    <format dxfId="19">
      <pivotArea type="topRight" dataOnly="0" labelOnly="1" outline="0" fieldPosition="0"/>
    </format>
    <format dxfId="18">
      <pivotArea field="0" type="button" dataOnly="0" labelOnly="1" outline="0" axis="axisRow" fieldPosition="0"/>
    </format>
    <format dxfId="17">
      <pivotArea dataOnly="0" labelOnly="1" fieldPosition="0">
        <references count="1">
          <reference field="0" count="0"/>
        </references>
      </pivotArea>
    </format>
    <format dxfId="16">
      <pivotArea dataOnly="0" labelOnly="1" grandRow="1" outline="0" fieldPosition="0"/>
    </format>
    <format dxfId="15">
      <pivotArea dataOnly="0" labelOnly="1" fieldPosition="0">
        <references count="1">
          <reference field="2" count="0"/>
        </references>
      </pivotArea>
    </format>
    <format dxfId="14">
      <pivotArea dataOnly="0" labelOnly="1" fieldPosition="0">
        <references count="1">
          <reference field="2" count="0" defaultSubtotal="1"/>
        </references>
      </pivotArea>
    </format>
    <format dxfId="13">
      <pivotArea dataOnly="0" labelOnly="1" grandCol="1" outline="0" fieldPosition="0"/>
    </format>
    <format dxfId="12">
      <pivotArea dataOnly="0" labelOnly="1" fieldPosition="0">
        <references count="2">
          <reference field="2" count="0" selected="0"/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72BA5-47B8-4DC2-812D-C16BA00531E3}">
  <dimension ref="B19:B20"/>
  <sheetViews>
    <sheetView zoomScaleNormal="100" workbookViewId="0">
      <selection activeCell="L31" sqref="L31"/>
    </sheetView>
  </sheetViews>
  <sheetFormatPr defaultRowHeight="14.5" x14ac:dyDescent="0.35"/>
  <sheetData>
    <row r="19" spans="2:2" x14ac:dyDescent="0.35">
      <c r="B19" s="34" t="s">
        <v>0</v>
      </c>
    </row>
    <row r="20" spans="2:2" x14ac:dyDescent="0.35">
      <c r="B20" s="34" t="s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AF4DC-4511-4820-98E6-9AADD67C64AB}">
  <dimension ref="A1:X23"/>
  <sheetViews>
    <sheetView tabSelected="1" topLeftCell="E1" workbookViewId="0">
      <selection activeCell="N3" sqref="N3"/>
    </sheetView>
  </sheetViews>
  <sheetFormatPr defaultRowHeight="14.5" x14ac:dyDescent="0.35"/>
  <cols>
    <col min="1" max="1" width="7.1796875" customWidth="1"/>
    <col min="2" max="2" width="24" customWidth="1"/>
    <col min="3" max="3" width="29.81640625" customWidth="1"/>
    <col min="4" max="4" width="21.7265625" customWidth="1"/>
    <col min="5" max="5" width="18.7265625" customWidth="1"/>
    <col min="6" max="6" width="20.453125" customWidth="1"/>
    <col min="7" max="7" width="14.7265625" customWidth="1"/>
    <col min="8" max="9" width="21" customWidth="1"/>
    <col min="10" max="10" width="20.81640625" customWidth="1"/>
    <col min="11" max="11" width="17.26953125" customWidth="1"/>
    <col min="12" max="12" width="19.54296875" customWidth="1"/>
    <col min="13" max="13" width="21.453125" customWidth="1"/>
    <col min="14" max="14" width="18" customWidth="1"/>
    <col min="15" max="18" width="24.81640625" customWidth="1"/>
    <col min="19" max="19" width="21.453125" customWidth="1"/>
    <col min="20" max="20" width="16.54296875" customWidth="1"/>
    <col min="21" max="21" width="22.7265625" customWidth="1"/>
    <col min="22" max="22" width="21.1796875" customWidth="1"/>
    <col min="23" max="23" width="14.54296875" customWidth="1"/>
    <col min="24" max="24" width="26.1796875" customWidth="1"/>
  </cols>
  <sheetData>
    <row r="1" spans="1:24" x14ac:dyDescent="0.35">
      <c r="A1" s="43" t="s">
        <v>2</v>
      </c>
      <c r="B1" s="44"/>
      <c r="C1" s="44"/>
      <c r="D1" s="44"/>
      <c r="E1" s="44"/>
      <c r="F1" s="44"/>
      <c r="G1" s="45"/>
      <c r="H1" s="40" t="s">
        <v>3</v>
      </c>
      <c r="I1" s="41"/>
      <c r="J1" s="41"/>
      <c r="K1" s="41"/>
      <c r="L1" s="41"/>
      <c r="M1" s="41"/>
      <c r="N1" s="42"/>
      <c r="O1" s="38" t="s">
        <v>4</v>
      </c>
      <c r="P1" s="39"/>
      <c r="Q1" s="39"/>
      <c r="R1" s="39"/>
      <c r="S1" s="39"/>
      <c r="T1" s="39"/>
      <c r="U1" s="39"/>
      <c r="V1" s="39"/>
      <c r="W1" s="39"/>
      <c r="X1" s="39"/>
    </row>
    <row r="2" spans="1:24" x14ac:dyDescent="0.35">
      <c r="A2" s="19" t="s">
        <v>5</v>
      </c>
      <c r="B2" s="23" t="s">
        <v>6</v>
      </c>
      <c r="C2" s="23" t="s">
        <v>7</v>
      </c>
      <c r="D2" s="23" t="s">
        <v>8</v>
      </c>
      <c r="E2" s="23" t="s">
        <v>9</v>
      </c>
      <c r="F2" s="23" t="s">
        <v>10</v>
      </c>
      <c r="G2" s="23" t="s">
        <v>11</v>
      </c>
      <c r="H2" s="24" t="s">
        <v>12</v>
      </c>
      <c r="I2" s="24" t="s">
        <v>13</v>
      </c>
      <c r="J2" s="24" t="s">
        <v>14</v>
      </c>
      <c r="K2" s="24" t="s">
        <v>15</v>
      </c>
      <c r="L2" s="24" t="s">
        <v>16</v>
      </c>
      <c r="M2" s="24" t="s">
        <v>17</v>
      </c>
      <c r="N2" s="24" t="s">
        <v>18</v>
      </c>
      <c r="O2" s="30" t="s">
        <v>19</v>
      </c>
      <c r="P2" s="30" t="s">
        <v>19</v>
      </c>
      <c r="Q2" s="30" t="s">
        <v>19</v>
      </c>
      <c r="R2" s="30" t="s">
        <v>20</v>
      </c>
      <c r="S2" s="30" t="s">
        <v>21</v>
      </c>
      <c r="T2" s="30" t="s">
        <v>22</v>
      </c>
      <c r="U2" s="30" t="s">
        <v>23</v>
      </c>
      <c r="V2" s="30" t="s">
        <v>24</v>
      </c>
      <c r="W2" s="30" t="s">
        <v>25</v>
      </c>
      <c r="X2" s="30" t="s">
        <v>26</v>
      </c>
    </row>
    <row r="3" spans="1:24" ht="116" x14ac:dyDescent="0.35">
      <c r="A3" s="31" t="s">
        <v>27</v>
      </c>
      <c r="B3" s="31" t="s">
        <v>28</v>
      </c>
      <c r="C3" s="33" t="s">
        <v>29</v>
      </c>
      <c r="D3" s="31"/>
      <c r="E3" s="31" t="s">
        <v>30</v>
      </c>
      <c r="F3" s="31" t="s">
        <v>31</v>
      </c>
      <c r="G3" s="32" t="s">
        <v>32</v>
      </c>
      <c r="H3" s="32" t="s">
        <v>33</v>
      </c>
      <c r="I3" s="32">
        <f>VLOOKUP(H3,Sheet5!$A$2:$B$6,2,FALSE)</f>
        <v>4</v>
      </c>
      <c r="J3" s="32" t="s">
        <v>34</v>
      </c>
      <c r="K3" s="32">
        <f>VLOOKUP(J3,Sheet5!$C$2:$D$6,2,FALSE)</f>
        <v>4</v>
      </c>
      <c r="L3" s="32">
        <f t="shared" ref="L3:L23" si="0">K3*I3</f>
        <v>16</v>
      </c>
      <c r="M3" s="32" t="str">
        <f>IFERROR(VLOOKUP(L3,Sheet5!$F$2:$G$15,2,FALSE),"")</f>
        <v>High Criticality</v>
      </c>
      <c r="N3" s="32" t="s">
        <v>35</v>
      </c>
      <c r="O3" s="31" t="s">
        <v>36</v>
      </c>
      <c r="P3" s="31" t="s">
        <v>37</v>
      </c>
      <c r="Q3" s="31" t="s">
        <v>38</v>
      </c>
      <c r="R3" s="31" t="s">
        <v>39</v>
      </c>
      <c r="S3" s="31" t="s">
        <v>40</v>
      </c>
      <c r="T3" s="31" t="s">
        <v>41</v>
      </c>
      <c r="U3" s="32" t="s">
        <v>42</v>
      </c>
      <c r="V3" s="35">
        <v>45657</v>
      </c>
      <c r="W3" s="31"/>
      <c r="X3" s="31" t="s">
        <v>43</v>
      </c>
    </row>
    <row r="4" spans="1:24" ht="87" x14ac:dyDescent="0.35">
      <c r="A4" s="31" t="s">
        <v>44</v>
      </c>
      <c r="B4" s="36" t="s">
        <v>45</v>
      </c>
      <c r="C4" s="31" t="s">
        <v>46</v>
      </c>
      <c r="D4" s="31"/>
      <c r="E4" s="33" t="s">
        <v>47</v>
      </c>
      <c r="F4" s="31" t="s">
        <v>48</v>
      </c>
      <c r="G4" s="32" t="s">
        <v>32</v>
      </c>
      <c r="H4" s="32" t="s">
        <v>33</v>
      </c>
      <c r="I4" s="32">
        <f>VLOOKUP(H4,Sheet5!$A$2:$B$6,2,FALSE)</f>
        <v>4</v>
      </c>
      <c r="J4" s="32" t="s">
        <v>49</v>
      </c>
      <c r="K4" s="32">
        <f>VLOOKUP(J4,Sheet5!$C$2:$D$6,2,FALSE)</f>
        <v>5</v>
      </c>
      <c r="L4" s="32">
        <f t="shared" si="0"/>
        <v>20</v>
      </c>
      <c r="M4" s="32" t="str">
        <f>IFERROR(VLOOKUP(L4,Sheet5!$F$2:$G$15,2,FALSE),"")</f>
        <v>Extreme Criticality</v>
      </c>
      <c r="N4" s="32" t="s">
        <v>35</v>
      </c>
      <c r="O4" s="31" t="s">
        <v>50</v>
      </c>
      <c r="P4" s="31"/>
      <c r="Q4" s="31"/>
      <c r="R4" s="31" t="s">
        <v>51</v>
      </c>
      <c r="S4" s="31" t="s">
        <v>52</v>
      </c>
      <c r="T4" s="31" t="s">
        <v>53</v>
      </c>
      <c r="U4" s="32" t="s">
        <v>54</v>
      </c>
      <c r="V4" s="35">
        <v>45107</v>
      </c>
      <c r="W4" s="31" t="s">
        <v>55</v>
      </c>
      <c r="X4" s="31" t="s">
        <v>56</v>
      </c>
    </row>
    <row r="5" spans="1:24" ht="116" x14ac:dyDescent="0.35">
      <c r="A5" s="31" t="s">
        <v>57</v>
      </c>
      <c r="B5" s="31" t="s">
        <v>58</v>
      </c>
      <c r="C5" s="31"/>
      <c r="D5" s="31"/>
      <c r="E5" s="31" t="s">
        <v>59</v>
      </c>
      <c r="F5" s="31" t="s">
        <v>60</v>
      </c>
      <c r="G5" s="32" t="s">
        <v>61</v>
      </c>
      <c r="H5" s="32" t="s">
        <v>62</v>
      </c>
      <c r="I5" s="32">
        <f>VLOOKUP(H5,Sheet5!$A$2:$B$6,2,FALSE)</f>
        <v>3</v>
      </c>
      <c r="J5" s="32" t="s">
        <v>63</v>
      </c>
      <c r="K5" s="32">
        <f>VLOOKUP(J5,Sheet5!$C$2:$D$6,2,FALSE)</f>
        <v>3</v>
      </c>
      <c r="L5" s="32">
        <f t="shared" si="0"/>
        <v>9</v>
      </c>
      <c r="M5" s="32" t="str">
        <f>IFERROR(VLOOKUP(L5,Sheet5!$F$2:$G$15,2,FALSE),"")</f>
        <v>Moderate Criticality</v>
      </c>
      <c r="N5" s="32" t="s">
        <v>64</v>
      </c>
      <c r="O5" s="31" t="s">
        <v>38</v>
      </c>
      <c r="P5" s="31" t="s">
        <v>37</v>
      </c>
      <c r="Q5" s="31"/>
      <c r="R5" s="31" t="s">
        <v>65</v>
      </c>
      <c r="S5" s="31"/>
      <c r="T5" s="31" t="s">
        <v>66</v>
      </c>
      <c r="U5" s="32"/>
      <c r="V5" s="35">
        <v>45291</v>
      </c>
      <c r="W5" s="31"/>
      <c r="X5" s="31" t="s">
        <v>67</v>
      </c>
    </row>
    <row r="6" spans="1:24" ht="72.5" x14ac:dyDescent="0.35">
      <c r="A6" s="31" t="s">
        <v>68</v>
      </c>
      <c r="B6" s="31" t="s">
        <v>69</v>
      </c>
      <c r="C6" s="31" t="s">
        <v>70</v>
      </c>
      <c r="D6" s="31"/>
      <c r="E6" s="31" t="s">
        <v>71</v>
      </c>
      <c r="F6" s="31" t="s">
        <v>31</v>
      </c>
      <c r="G6" s="32" t="s">
        <v>61</v>
      </c>
      <c r="H6" s="32" t="s">
        <v>72</v>
      </c>
      <c r="I6" s="32">
        <f>VLOOKUP(H6,Sheet5!$A$2:$B$6,2,FALSE)</f>
        <v>2</v>
      </c>
      <c r="J6" s="32" t="s">
        <v>73</v>
      </c>
      <c r="K6" s="32">
        <f>VLOOKUP(J6,Sheet5!$C$2:$D$6,2,FALSE)</f>
        <v>2</v>
      </c>
      <c r="L6" s="32">
        <f t="shared" si="0"/>
        <v>4</v>
      </c>
      <c r="M6" s="32" t="str">
        <f>IFERROR(VLOOKUP(L6,Sheet5!$F$2:$G$15,2,FALSE),"")</f>
        <v>Low Criticality ​</v>
      </c>
      <c r="N6" s="32" t="s">
        <v>64</v>
      </c>
      <c r="O6" s="31" t="s">
        <v>36</v>
      </c>
      <c r="P6" s="31" t="s">
        <v>38</v>
      </c>
      <c r="Q6" s="31"/>
      <c r="R6" s="31" t="s">
        <v>74</v>
      </c>
      <c r="S6" s="31" t="s">
        <v>75</v>
      </c>
      <c r="T6" s="31" t="s">
        <v>76</v>
      </c>
      <c r="U6" s="32" t="s">
        <v>77</v>
      </c>
      <c r="V6" s="35">
        <v>45076</v>
      </c>
      <c r="W6" s="31"/>
      <c r="X6" s="31" t="s">
        <v>78</v>
      </c>
    </row>
    <row r="7" spans="1:24" ht="43.5" x14ac:dyDescent="0.35">
      <c r="A7" s="31" t="s">
        <v>79</v>
      </c>
      <c r="B7" s="31" t="s">
        <v>80</v>
      </c>
      <c r="C7" s="31" t="s">
        <v>81</v>
      </c>
      <c r="D7" s="31" t="s">
        <v>82</v>
      </c>
      <c r="E7" s="31" t="s">
        <v>83</v>
      </c>
      <c r="F7" s="31" t="s">
        <v>60</v>
      </c>
      <c r="G7" s="32" t="s">
        <v>84</v>
      </c>
      <c r="H7" s="32" t="s">
        <v>72</v>
      </c>
      <c r="I7" s="32">
        <f>VLOOKUP(H7,Sheet5!$A$2:$B$6,2,FALSE)</f>
        <v>2</v>
      </c>
      <c r="J7" s="32" t="s">
        <v>85</v>
      </c>
      <c r="K7" s="32">
        <f>VLOOKUP(J7,Sheet5!$C$2:$D$6,2,FALSE)</f>
        <v>1</v>
      </c>
      <c r="L7" s="32">
        <f t="shared" si="0"/>
        <v>2</v>
      </c>
      <c r="M7" s="32" t="str">
        <f>IFERROR(VLOOKUP(L7,Sheet5!$F$2:$G$15,2,FALSE),"")</f>
        <v>Low Criticality ​</v>
      </c>
      <c r="N7" s="32" t="s">
        <v>35</v>
      </c>
      <c r="O7" s="25" t="s">
        <v>50</v>
      </c>
      <c r="P7" s="31"/>
      <c r="Q7" s="31"/>
      <c r="R7" s="31" t="s">
        <v>86</v>
      </c>
      <c r="S7" s="31" t="s">
        <v>87</v>
      </c>
      <c r="T7" s="31" t="s">
        <v>66</v>
      </c>
      <c r="U7" s="32" t="s">
        <v>88</v>
      </c>
      <c r="V7" s="32" t="s">
        <v>89</v>
      </c>
      <c r="W7" s="31" t="s">
        <v>90</v>
      </c>
      <c r="X7" s="37" t="s">
        <v>91</v>
      </c>
    </row>
    <row r="8" spans="1:24" x14ac:dyDescent="0.35">
      <c r="A8" s="31"/>
      <c r="B8" s="31"/>
      <c r="C8" s="31"/>
      <c r="D8" s="31"/>
      <c r="E8" s="31"/>
      <c r="F8" s="31"/>
      <c r="G8" s="31"/>
      <c r="H8" s="32"/>
      <c r="I8" s="32" t="e">
        <f>VLOOKUP(H8,Sheet5!$A$2:$B$6,2,FALSE)</f>
        <v>#N/A</v>
      </c>
      <c r="J8" s="32"/>
      <c r="K8" s="32" t="e">
        <f>VLOOKUP(J8,Sheet5!$C$2:$D$6,2,FALSE)</f>
        <v>#N/A</v>
      </c>
      <c r="L8" s="32" t="e">
        <f t="shared" si="0"/>
        <v>#N/A</v>
      </c>
      <c r="M8" s="32" t="str">
        <f>IFERROR(VLOOKUP(L8,Sheet5!$F$2:$G$15,2,FALSE),"")</f>
        <v/>
      </c>
      <c r="N8" s="32"/>
      <c r="O8" s="25"/>
      <c r="P8" s="25"/>
      <c r="Q8" s="25"/>
      <c r="R8" s="25"/>
      <c r="S8" s="25"/>
      <c r="T8" s="25"/>
      <c r="U8" s="25"/>
      <c r="V8" s="25"/>
      <c r="W8" s="25"/>
      <c r="X8" s="25"/>
    </row>
    <row r="9" spans="1:24" x14ac:dyDescent="0.35">
      <c r="A9" s="31"/>
      <c r="B9" s="31"/>
      <c r="C9" s="31"/>
      <c r="D9" s="31"/>
      <c r="E9" s="31"/>
      <c r="F9" s="31"/>
      <c r="G9" s="31"/>
      <c r="H9" s="32"/>
      <c r="I9" s="32" t="e">
        <f>VLOOKUP(H9,Sheet5!$A$2:$B$6,2,FALSE)</f>
        <v>#N/A</v>
      </c>
      <c r="J9" s="32"/>
      <c r="K9" s="32" t="e">
        <f>VLOOKUP(J9,Sheet5!$C$2:$D$6,2,FALSE)</f>
        <v>#N/A</v>
      </c>
      <c r="L9" s="32" t="e">
        <f t="shared" si="0"/>
        <v>#N/A</v>
      </c>
      <c r="M9" s="32" t="str">
        <f>IFERROR(VLOOKUP(L9,Sheet5!$F$2:$G$15,2,FALSE),"")</f>
        <v/>
      </c>
      <c r="N9" s="32"/>
      <c r="O9" s="25"/>
      <c r="P9" s="25"/>
      <c r="Q9" s="25"/>
      <c r="R9" s="25"/>
      <c r="S9" s="25"/>
      <c r="T9" s="25"/>
      <c r="U9" s="25"/>
      <c r="V9" s="25"/>
      <c r="W9" s="25"/>
      <c r="X9" s="25"/>
    </row>
    <row r="10" spans="1:24" x14ac:dyDescent="0.35">
      <c r="A10" s="31"/>
      <c r="B10" s="31"/>
      <c r="C10" s="31"/>
      <c r="D10" s="31"/>
      <c r="E10" s="31"/>
      <c r="F10" s="31"/>
      <c r="G10" s="31"/>
      <c r="H10" s="32"/>
      <c r="I10" s="32" t="e">
        <f>VLOOKUP(H10,Sheet5!$A$2:$B$6,2,FALSE)</f>
        <v>#N/A</v>
      </c>
      <c r="J10" s="32"/>
      <c r="K10" s="32" t="e">
        <f>VLOOKUP(J10,Sheet5!$C$2:$D$6,2,FALSE)</f>
        <v>#N/A</v>
      </c>
      <c r="L10" s="32" t="e">
        <f t="shared" si="0"/>
        <v>#N/A</v>
      </c>
      <c r="M10" s="32" t="str">
        <f>IFERROR(VLOOKUP(L10,Sheet5!$F$2:$G$15,2,FALSE),"")</f>
        <v/>
      </c>
      <c r="N10" s="32"/>
      <c r="O10" s="25"/>
      <c r="P10" s="25"/>
      <c r="Q10" s="25"/>
      <c r="R10" s="25"/>
      <c r="S10" s="25"/>
      <c r="T10" s="25"/>
      <c r="U10" s="25"/>
      <c r="V10" s="25"/>
      <c r="W10" s="25"/>
      <c r="X10" s="25"/>
    </row>
    <row r="11" spans="1:24" x14ac:dyDescent="0.35">
      <c r="A11" s="31"/>
      <c r="B11" s="31"/>
      <c r="C11" s="31"/>
      <c r="D11" s="31"/>
      <c r="E11" s="31"/>
      <c r="F11" s="31"/>
      <c r="G11" s="31"/>
      <c r="H11" s="32"/>
      <c r="I11" s="32" t="e">
        <f>VLOOKUP(H11,Sheet5!$A$2:$B$6,2,FALSE)</f>
        <v>#N/A</v>
      </c>
      <c r="J11" s="32"/>
      <c r="K11" s="32" t="e">
        <f>VLOOKUP(J11,Sheet5!$C$2:$D$6,2,FALSE)</f>
        <v>#N/A</v>
      </c>
      <c r="L11" s="32" t="e">
        <f t="shared" si="0"/>
        <v>#N/A</v>
      </c>
      <c r="M11" s="32" t="str">
        <f>IFERROR(VLOOKUP(L11,Sheet5!$F$2:$G$15,2,FALSE),"")</f>
        <v/>
      </c>
      <c r="N11" s="32"/>
      <c r="O11" s="25"/>
      <c r="P11" s="25"/>
      <c r="Q11" s="25"/>
      <c r="R11" s="25"/>
      <c r="S11" s="25"/>
      <c r="T11" s="25"/>
      <c r="U11" s="25"/>
      <c r="V11" s="25"/>
      <c r="W11" s="25"/>
      <c r="X11" s="25"/>
    </row>
    <row r="12" spans="1:24" x14ac:dyDescent="0.35">
      <c r="A12" s="31"/>
      <c r="B12" s="31"/>
      <c r="C12" s="31"/>
      <c r="D12" s="31"/>
      <c r="E12" s="31"/>
      <c r="F12" s="31"/>
      <c r="G12" s="31"/>
      <c r="H12" s="32"/>
      <c r="I12" s="32" t="e">
        <f>VLOOKUP(H12,Sheet5!$A$2:$B$6,2,FALSE)</f>
        <v>#N/A</v>
      </c>
      <c r="J12" s="32"/>
      <c r="K12" s="32" t="e">
        <f>VLOOKUP(J12,Sheet5!$C$2:$D$6,2,FALSE)</f>
        <v>#N/A</v>
      </c>
      <c r="L12" s="32" t="e">
        <f t="shared" si="0"/>
        <v>#N/A</v>
      </c>
      <c r="M12" s="32" t="str">
        <f>IFERROR(VLOOKUP(L12,Sheet5!$F$2:$G$15,2,FALSE),"")</f>
        <v/>
      </c>
      <c r="N12" s="32"/>
      <c r="O12" s="25"/>
      <c r="P12" s="25"/>
      <c r="Q12" s="25"/>
      <c r="R12" s="25"/>
      <c r="S12" s="25"/>
      <c r="T12" s="25"/>
      <c r="U12" s="25"/>
      <c r="V12" s="25"/>
      <c r="W12" s="25"/>
      <c r="X12" s="25"/>
    </row>
    <row r="13" spans="1:24" x14ac:dyDescent="0.35">
      <c r="A13" s="31"/>
      <c r="B13" s="31"/>
      <c r="C13" s="31"/>
      <c r="D13" s="31"/>
      <c r="E13" s="31"/>
      <c r="F13" s="31"/>
      <c r="G13" s="31"/>
      <c r="H13" s="32"/>
      <c r="I13" s="32" t="e">
        <f>VLOOKUP(H13,Sheet5!$A$2:$B$6,2,FALSE)</f>
        <v>#N/A</v>
      </c>
      <c r="J13" s="32"/>
      <c r="K13" s="32" t="e">
        <f>VLOOKUP(J13,Sheet5!$C$2:$D$6,2,FALSE)</f>
        <v>#N/A</v>
      </c>
      <c r="L13" s="32" t="e">
        <f t="shared" si="0"/>
        <v>#N/A</v>
      </c>
      <c r="M13" s="32" t="str">
        <f>IFERROR(VLOOKUP(L13,Sheet5!$F$2:$G$15,2,FALSE),"")</f>
        <v/>
      </c>
      <c r="N13" s="32"/>
      <c r="O13" s="25"/>
      <c r="P13" s="25"/>
      <c r="Q13" s="25"/>
      <c r="R13" s="25"/>
      <c r="S13" s="25"/>
      <c r="T13" s="25"/>
      <c r="U13" s="25"/>
      <c r="V13" s="25"/>
      <c r="W13" s="25"/>
      <c r="X13" s="25"/>
    </row>
    <row r="14" spans="1:24" x14ac:dyDescent="0.35">
      <c r="A14" s="31"/>
      <c r="B14" s="31"/>
      <c r="C14" s="31"/>
      <c r="D14" s="31"/>
      <c r="E14" s="31"/>
      <c r="F14" s="31"/>
      <c r="G14" s="31"/>
      <c r="H14" s="32"/>
      <c r="I14" s="32" t="e">
        <f>VLOOKUP(H14,Sheet5!$A$2:$B$6,2,FALSE)</f>
        <v>#N/A</v>
      </c>
      <c r="J14" s="32"/>
      <c r="K14" s="32" t="e">
        <f>VLOOKUP(J14,Sheet5!$C$2:$D$6,2,FALSE)</f>
        <v>#N/A</v>
      </c>
      <c r="L14" s="32" t="e">
        <f t="shared" si="0"/>
        <v>#N/A</v>
      </c>
      <c r="M14" s="32" t="str">
        <f>IFERROR(VLOOKUP(L14,Sheet5!$F$2:$G$15,2,FALSE),"")</f>
        <v/>
      </c>
      <c r="N14" s="32"/>
      <c r="O14" s="25"/>
      <c r="P14" s="25"/>
      <c r="Q14" s="25"/>
      <c r="R14" s="25"/>
      <c r="S14" s="25"/>
      <c r="T14" s="25"/>
      <c r="U14" s="25"/>
      <c r="V14" s="25"/>
      <c r="W14" s="25"/>
      <c r="X14" s="25"/>
    </row>
    <row r="15" spans="1:24" x14ac:dyDescent="0.35">
      <c r="A15" s="31"/>
      <c r="B15" s="31"/>
      <c r="C15" s="31"/>
      <c r="D15" s="31"/>
      <c r="E15" s="31"/>
      <c r="F15" s="31"/>
      <c r="G15" s="31"/>
      <c r="H15" s="32"/>
      <c r="I15" s="32" t="e">
        <f>VLOOKUP(H15,Sheet5!$A$2:$B$6,2,FALSE)</f>
        <v>#N/A</v>
      </c>
      <c r="J15" s="32"/>
      <c r="K15" s="32" t="e">
        <f>VLOOKUP(J15,Sheet5!$C$2:$D$6,2,FALSE)</f>
        <v>#N/A</v>
      </c>
      <c r="L15" s="32" t="e">
        <f t="shared" si="0"/>
        <v>#N/A</v>
      </c>
      <c r="M15" s="32" t="str">
        <f>IFERROR(VLOOKUP(L15,Sheet5!$F$2:$G$15,2,FALSE),"")</f>
        <v/>
      </c>
      <c r="N15" s="32"/>
      <c r="O15" s="25"/>
      <c r="P15" s="25"/>
      <c r="Q15" s="25"/>
      <c r="R15" s="25"/>
      <c r="S15" s="25"/>
      <c r="T15" s="25"/>
      <c r="U15" s="25"/>
      <c r="V15" s="25"/>
      <c r="W15" s="25"/>
      <c r="X15" s="25"/>
    </row>
    <row r="16" spans="1:24" x14ac:dyDescent="0.35">
      <c r="A16" s="31"/>
      <c r="B16" s="31"/>
      <c r="C16" s="31"/>
      <c r="D16" s="31"/>
      <c r="E16" s="31"/>
      <c r="F16" s="31"/>
      <c r="G16" s="31"/>
      <c r="H16" s="32"/>
      <c r="I16" s="32" t="e">
        <f>VLOOKUP(H16,Sheet5!$A$2:$B$6,2,FALSE)</f>
        <v>#N/A</v>
      </c>
      <c r="J16" s="32"/>
      <c r="K16" s="32" t="e">
        <f>VLOOKUP(J16,Sheet5!$C$2:$D$6,2,FALSE)</f>
        <v>#N/A</v>
      </c>
      <c r="L16" s="32" t="e">
        <f t="shared" si="0"/>
        <v>#N/A</v>
      </c>
      <c r="M16" s="32" t="str">
        <f>IFERROR(VLOOKUP(L16,Sheet5!$F$2:$G$15,2,FALSE),"")</f>
        <v/>
      </c>
      <c r="N16" s="32"/>
      <c r="O16" s="25"/>
      <c r="P16" s="25"/>
      <c r="Q16" s="25"/>
      <c r="R16" s="25"/>
      <c r="S16" s="25"/>
      <c r="T16" s="25"/>
      <c r="U16" s="25"/>
      <c r="V16" s="25"/>
      <c r="W16" s="25"/>
      <c r="X16" s="25"/>
    </row>
    <row r="17" spans="1:24" x14ac:dyDescent="0.35">
      <c r="A17" s="31"/>
      <c r="B17" s="31"/>
      <c r="C17" s="31"/>
      <c r="D17" s="31"/>
      <c r="E17" s="31"/>
      <c r="F17" s="31"/>
      <c r="G17" s="31"/>
      <c r="H17" s="32"/>
      <c r="I17" s="32" t="e">
        <f>VLOOKUP(H17,Sheet5!$A$2:$B$6,2,FALSE)</f>
        <v>#N/A</v>
      </c>
      <c r="J17" s="32"/>
      <c r="K17" s="32" t="e">
        <f>VLOOKUP(J17,Sheet5!$C$2:$D$6,2,FALSE)</f>
        <v>#N/A</v>
      </c>
      <c r="L17" s="32" t="e">
        <f t="shared" si="0"/>
        <v>#N/A</v>
      </c>
      <c r="M17" s="32" t="str">
        <f>IFERROR(VLOOKUP(L17,Sheet5!$F$2:$G$15,2,FALSE),"")</f>
        <v/>
      </c>
      <c r="N17" s="32"/>
      <c r="O17" s="25"/>
      <c r="P17" s="25"/>
      <c r="Q17" s="25"/>
      <c r="R17" s="25"/>
      <c r="S17" s="25"/>
      <c r="T17" s="25"/>
      <c r="U17" s="25"/>
      <c r="V17" s="25"/>
      <c r="W17" s="25"/>
      <c r="X17" s="25"/>
    </row>
    <row r="18" spans="1:24" x14ac:dyDescent="0.35">
      <c r="A18" s="31"/>
      <c r="B18" s="31"/>
      <c r="C18" s="31"/>
      <c r="D18" s="31"/>
      <c r="E18" s="31"/>
      <c r="F18" s="31"/>
      <c r="G18" s="31"/>
      <c r="H18" s="32"/>
      <c r="I18" s="32" t="e">
        <f>VLOOKUP(H18,Sheet5!$A$2:$B$6,2,FALSE)</f>
        <v>#N/A</v>
      </c>
      <c r="J18" s="32"/>
      <c r="K18" s="32" t="e">
        <f>VLOOKUP(J18,Sheet5!$C$2:$D$6,2,FALSE)</f>
        <v>#N/A</v>
      </c>
      <c r="L18" s="32" t="e">
        <f t="shared" si="0"/>
        <v>#N/A</v>
      </c>
      <c r="M18" s="32" t="str">
        <f>IFERROR(VLOOKUP(L18,Sheet5!$F$2:$G$15,2,FALSE),"")</f>
        <v/>
      </c>
      <c r="N18" s="32"/>
      <c r="O18" s="25"/>
      <c r="P18" s="25"/>
      <c r="Q18" s="25"/>
      <c r="R18" s="25"/>
      <c r="S18" s="25"/>
      <c r="T18" s="25"/>
      <c r="U18" s="25"/>
      <c r="V18" s="25"/>
      <c r="W18" s="25"/>
      <c r="X18" s="25"/>
    </row>
    <row r="19" spans="1:24" x14ac:dyDescent="0.35">
      <c r="A19" s="31"/>
      <c r="B19" s="31"/>
      <c r="C19" s="31"/>
      <c r="D19" s="31"/>
      <c r="E19" s="31"/>
      <c r="F19" s="31"/>
      <c r="G19" s="31"/>
      <c r="H19" s="32"/>
      <c r="I19" s="32" t="e">
        <f>VLOOKUP(H19,Sheet5!$A$2:$B$6,2,FALSE)</f>
        <v>#N/A</v>
      </c>
      <c r="J19" s="32"/>
      <c r="K19" s="32" t="e">
        <f>VLOOKUP(J19,Sheet5!$C$2:$D$6,2,FALSE)</f>
        <v>#N/A</v>
      </c>
      <c r="L19" s="32" t="e">
        <f t="shared" si="0"/>
        <v>#N/A</v>
      </c>
      <c r="M19" s="32" t="str">
        <f>IFERROR(VLOOKUP(L19,Sheet5!$F$2:$G$15,2,FALSE),"")</f>
        <v/>
      </c>
      <c r="N19" s="32"/>
      <c r="O19" s="25"/>
      <c r="P19" s="25"/>
      <c r="Q19" s="25"/>
      <c r="R19" s="25"/>
      <c r="S19" s="25"/>
      <c r="T19" s="25"/>
      <c r="U19" s="25"/>
      <c r="V19" s="25"/>
      <c r="W19" s="25"/>
      <c r="X19" s="25"/>
    </row>
    <row r="20" spans="1:24" x14ac:dyDescent="0.35">
      <c r="A20" s="31"/>
      <c r="B20" s="31"/>
      <c r="C20" s="31"/>
      <c r="D20" s="31"/>
      <c r="E20" s="31"/>
      <c r="F20" s="31"/>
      <c r="G20" s="31"/>
      <c r="H20" s="32"/>
      <c r="I20" s="32" t="e">
        <f>VLOOKUP(H20,Sheet5!$A$2:$B$6,2,FALSE)</f>
        <v>#N/A</v>
      </c>
      <c r="J20" s="32"/>
      <c r="K20" s="32" t="e">
        <f>VLOOKUP(J20,Sheet5!$C$2:$D$6,2,FALSE)</f>
        <v>#N/A</v>
      </c>
      <c r="L20" s="32" t="e">
        <f t="shared" si="0"/>
        <v>#N/A</v>
      </c>
      <c r="M20" s="32" t="str">
        <f>IFERROR(VLOOKUP(L20,Sheet5!$F$2:$G$15,2,FALSE),"")</f>
        <v/>
      </c>
      <c r="N20" s="32"/>
      <c r="O20" s="25"/>
      <c r="P20" s="25"/>
      <c r="Q20" s="25"/>
      <c r="R20" s="25"/>
      <c r="S20" s="25"/>
      <c r="T20" s="25"/>
      <c r="U20" s="25"/>
      <c r="V20" s="25"/>
      <c r="W20" s="25"/>
      <c r="X20" s="25"/>
    </row>
    <row r="21" spans="1:24" x14ac:dyDescent="0.35">
      <c r="A21" s="31"/>
      <c r="B21" s="31"/>
      <c r="C21" s="31"/>
      <c r="D21" s="31"/>
      <c r="E21" s="31"/>
      <c r="F21" s="31"/>
      <c r="G21" s="31"/>
      <c r="H21" s="32"/>
      <c r="I21" s="32" t="e">
        <f>VLOOKUP(H21,Sheet5!$A$2:$B$6,2,FALSE)</f>
        <v>#N/A</v>
      </c>
      <c r="J21" s="32"/>
      <c r="K21" s="32" t="e">
        <f>VLOOKUP(J21,Sheet5!$C$2:$D$6,2,FALSE)</f>
        <v>#N/A</v>
      </c>
      <c r="L21" s="32" t="e">
        <f t="shared" si="0"/>
        <v>#N/A</v>
      </c>
      <c r="M21" s="32" t="str">
        <f>IFERROR(VLOOKUP(L21,Sheet5!$F$2:$G$15,2,FALSE),"")</f>
        <v/>
      </c>
      <c r="N21" s="32"/>
      <c r="O21" s="25"/>
      <c r="P21" s="25"/>
      <c r="Q21" s="25"/>
      <c r="R21" s="25"/>
      <c r="S21" s="25"/>
      <c r="T21" s="25"/>
      <c r="U21" s="25"/>
      <c r="V21" s="25"/>
      <c r="W21" s="25"/>
      <c r="X21" s="25"/>
    </row>
    <row r="22" spans="1:24" x14ac:dyDescent="0.35">
      <c r="A22" s="31"/>
      <c r="B22" s="31"/>
      <c r="C22" s="31"/>
      <c r="D22" s="31"/>
      <c r="E22" s="31"/>
      <c r="F22" s="31"/>
      <c r="G22" s="31"/>
      <c r="H22" s="32"/>
      <c r="I22" s="32" t="e">
        <f>VLOOKUP(H22,Sheet5!$A$2:$B$6,2,FALSE)</f>
        <v>#N/A</v>
      </c>
      <c r="J22" s="32"/>
      <c r="K22" s="32" t="e">
        <f>VLOOKUP(J22,Sheet5!$C$2:$D$6,2,FALSE)</f>
        <v>#N/A</v>
      </c>
      <c r="L22" s="32" t="e">
        <f t="shared" si="0"/>
        <v>#N/A</v>
      </c>
      <c r="M22" s="32" t="str">
        <f>IFERROR(VLOOKUP(L22,Sheet5!$F$2:$G$15,2,FALSE),"")</f>
        <v/>
      </c>
      <c r="N22" s="32"/>
      <c r="O22" s="25"/>
      <c r="P22" s="25"/>
      <c r="Q22" s="25"/>
      <c r="R22" s="25"/>
      <c r="S22" s="25"/>
      <c r="T22" s="25"/>
      <c r="U22" s="25"/>
      <c r="V22" s="25"/>
      <c r="W22" s="25"/>
      <c r="X22" s="25"/>
    </row>
    <row r="23" spans="1:24" x14ac:dyDescent="0.35">
      <c r="A23" s="31"/>
      <c r="B23" s="31"/>
      <c r="C23" s="31"/>
      <c r="D23" s="31"/>
      <c r="E23" s="31"/>
      <c r="F23" s="31"/>
      <c r="G23" s="31"/>
      <c r="H23" s="32"/>
      <c r="I23" s="32" t="e">
        <f>VLOOKUP(H23,Sheet5!$A$2:$B$6,2,FALSE)</f>
        <v>#N/A</v>
      </c>
      <c r="J23" s="32"/>
      <c r="K23" s="32" t="e">
        <f>VLOOKUP(J23,Sheet5!$C$2:$D$6,2,FALSE)</f>
        <v>#N/A</v>
      </c>
      <c r="L23" s="32" t="e">
        <f t="shared" si="0"/>
        <v>#N/A</v>
      </c>
      <c r="M23" s="32" t="str">
        <f>IFERROR(VLOOKUP(L23,Sheet5!$F$2:$G$15,2,FALSE),"")</f>
        <v/>
      </c>
      <c r="N23" s="32"/>
      <c r="O23" s="25"/>
      <c r="P23" s="25"/>
      <c r="Q23" s="25"/>
      <c r="R23" s="25"/>
      <c r="S23" s="25"/>
      <c r="T23" s="25"/>
      <c r="U23" s="25"/>
      <c r="V23" s="25"/>
      <c r="W23" s="25"/>
      <c r="X23" s="25"/>
    </row>
  </sheetData>
  <mergeCells count="3">
    <mergeCell ref="O1:X1"/>
    <mergeCell ref="H1:N1"/>
    <mergeCell ref="A1:G1"/>
  </mergeCell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1" operator="containsText" id="{9F4B7F65-736F-4272-AE1B-A12020358A64}">
            <xm:f>NOT(ISERROR(SEARCH('Risk Matrix'!#REF!,H3)))</xm:f>
            <xm:f>'Risk Matrix'!#REF!</xm:f>
            <x14:dxf>
              <fill>
                <patternFill>
                  <bgColor rgb="FFFF0000"/>
                </patternFill>
              </fill>
            </x14:dxf>
          </x14:cfRule>
          <x14:cfRule type="containsText" priority="22" operator="containsText" id="{B77A6AF4-7AC2-4AE5-BB90-EDA4BFC48D3A}">
            <xm:f>NOT(ISERROR(SEARCH('Risk Matrix'!#REF!,H3)))</xm:f>
            <xm:f>'Risk Matrix'!#REF!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23" operator="containsText" id="{DA643C00-FA7C-4D7C-BF6B-634A0FF9659F}">
            <xm:f>NOT(ISERROR(SEARCH('Risk Matrix'!#REF!,H3)))</xm:f>
            <xm:f>'Risk Matrix'!#REF!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24" operator="containsText" id="{4201A3F7-0C98-4C59-A0E2-D3D9E84371DF}">
            <xm:f>NOT(ISERROR(SEARCH('Risk Matrix'!#REF!,H3)))</xm:f>
            <xm:f>'Risk Matrix'!#REF!</xm:f>
            <x14:dxf>
              <fill>
                <patternFill>
                  <bgColor rgb="FF00B050"/>
                </patternFill>
              </fill>
            </x14:dxf>
          </x14:cfRule>
          <xm:sqref>H3:H23</xm:sqref>
        </x14:conditionalFormatting>
        <x14:conditionalFormatting xmlns:xm="http://schemas.microsoft.com/office/excel/2006/main">
          <x14:cfRule type="containsText" priority="26" operator="containsText" id="{A404578F-52C6-411E-BF0B-CD26A209990B}">
            <xm:f>NOT(ISERROR(SEARCH('Risk Matrix'!#REF!,J3)))</xm:f>
            <xm:f>'Risk Matrix'!#REF!</xm:f>
            <x14:dxf>
              <fill>
                <patternFill>
                  <bgColor rgb="FFFF0000"/>
                </patternFill>
              </fill>
            </x14:dxf>
          </x14:cfRule>
          <x14:cfRule type="containsText" priority="27" operator="containsText" id="{8EADF382-00AE-4A9C-8280-54C21A10A04E}">
            <xm:f>NOT(ISERROR(SEARCH('Risk Matrix'!#REF!,J3)))</xm:f>
            <xm:f>'Risk Matrix'!#REF!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28" operator="containsText" id="{088A0E2D-66C1-4679-AD0B-AE0CBE5AD182}">
            <xm:f>NOT(ISERROR(SEARCH('Risk Matrix'!#REF!,J3)))</xm:f>
            <xm:f>'Risk Matrix'!#REF!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29" operator="containsText" id="{7F47A9E9-4F8C-4D3C-98A6-1DCC3CB52408}">
            <xm:f>NOT(ISERROR(SEARCH('Risk Matrix'!#REF!,J3)))</xm:f>
            <xm:f>'Risk Matrix'!#REF!</xm:f>
            <x14:dxf>
              <fill>
                <patternFill>
                  <bgColor rgb="FF00B050"/>
                </patternFill>
              </fill>
            </x14:dxf>
          </x14:cfRule>
          <xm:sqref>J3:J23</xm:sqref>
        </x14:conditionalFormatting>
        <x14:conditionalFormatting xmlns:xm="http://schemas.microsoft.com/office/excel/2006/main">
          <x14:cfRule type="containsText" priority="1" operator="containsText" id="{65C72FBE-A6D4-4672-AE75-3CCA78901EA5}">
            <xm:f>NOT(ISERROR(SEARCH(Sheet5!$G$14,M3)))</xm:f>
            <xm:f>Sheet5!$G$14</xm:f>
            <x14:dxf>
              <fill>
                <patternFill>
                  <bgColor rgb="FFFF0000"/>
                </patternFill>
              </fill>
            </x14:dxf>
          </x14:cfRule>
          <x14:cfRule type="containsText" priority="2" operator="containsText" id="{0C79742A-8067-4D35-BB7F-85A501792647}">
            <xm:f>NOT(ISERROR(SEARCH(Sheet5!$G$11,M3)))</xm:f>
            <xm:f>Sheet5!$G$11</xm:f>
            <x14:dxf>
              <fill>
                <patternFill>
                  <bgColor rgb="FFFFC000"/>
                </patternFill>
              </fill>
            </x14:dxf>
          </x14:cfRule>
          <x14:cfRule type="containsText" priority="3" operator="containsText" id="{9B4015A5-69CA-4DD2-B2C1-BCBA36D6273C}">
            <xm:f>NOT(ISERROR(SEARCH(Sheet5!$G$6,M3)))</xm:f>
            <xm:f>Sheet5!$G$6</xm:f>
            <x14:dxf>
              <fill>
                <patternFill>
                  <bgColor rgb="FFFFFF00"/>
                </patternFill>
              </fill>
            </x14:dxf>
          </x14:cfRule>
          <x14:cfRule type="containsText" priority="4" operator="containsText" id="{BCB3933D-1049-4CAB-8E73-4A48B64F88C1}">
            <xm:f>NOT(ISERROR(SEARCH(Sheet5!$G$2,M3)))</xm:f>
            <xm:f>Sheet5!$G$2</xm:f>
            <x14:dxf>
              <fill>
                <patternFill>
                  <bgColor rgb="FF00B050"/>
                </patternFill>
              </fill>
            </x14:dxf>
          </x14:cfRule>
          <xm:sqref>M3:M23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422CB052-1999-4CF5-B2CC-C71CE92B6F05}">
          <x14:formula1>
            <xm:f>Sheet5!$A$2:$A$6</xm:f>
          </x14:formula1>
          <xm:sqref>H3:H23</xm:sqref>
        </x14:dataValidation>
        <x14:dataValidation type="list" allowBlank="1" showInputMessage="1" showErrorMessage="1" xr:uid="{E46A37F8-D580-475A-97A1-A91A3089A20D}">
          <x14:formula1>
            <xm:f>Sheet5!$C$2:$C$6</xm:f>
          </x14:formula1>
          <xm:sqref>J3:J23</xm:sqref>
        </x14:dataValidation>
        <x14:dataValidation type="list" allowBlank="1" showInputMessage="1" showErrorMessage="1" promptTitle="Treatment approach" prompt="If more than one approach is used, fill following column(s)" xr:uid="{0EF1B02B-ECA5-49AE-8650-F7073C14497D}">
          <x14:formula1>
            <xm:f>Sheet5!$A$21:$A$27</xm:f>
          </x14:formula1>
          <xm:sqref>O3:O23</xm:sqref>
        </x14:dataValidation>
        <x14:dataValidation type="list" allowBlank="1" showInputMessage="1" showErrorMessage="1" xr:uid="{0577A2AC-509E-4663-B747-F18F458114A1}">
          <x14:formula1>
            <xm:f>Sheet5!$A$21:$A$27</xm:f>
          </x14:formula1>
          <xm:sqref>P3:Q23</xm:sqref>
        </x14:dataValidation>
        <x14:dataValidation type="list" allowBlank="1" showInputMessage="1" showErrorMessage="1" promptTitle="Faculty of action" prompt="Include here the level of ability to act (understood as the ability to act on the risk)" xr:uid="{DD8E3640-FB8E-48CD-AE00-05E87BC02204}">
          <x14:formula1>
            <xm:f>Sheet5!$D$21:$D$24</xm:f>
          </x14:formula1>
          <xm:sqref>N3:N23</xm:sqref>
        </x14:dataValidation>
        <x14:dataValidation type="list" allowBlank="1" showInputMessage="1" showErrorMessage="1" promptTitle="Risk status" prompt="Open: the risk requires immediate action (high and extreme criticality)_x000a_Observe: the risk needs to be monitored but immediate action is not critical (low and moderate criticality)_x000a_Closed: risk doesn't not existe anymore, keep for tracking purpose" xr:uid="{05EB486F-0910-4943-B2F4-D50B36F6E7A2}">
          <x14:formula1>
            <xm:f>Sheet5!$A$31:$A$33</xm:f>
          </x14:formula1>
          <xm:sqref>G3:G23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58FA2-F768-4396-A0BF-7A2200C1442C}">
  <dimension ref="A1:G33"/>
  <sheetViews>
    <sheetView topLeftCell="A4" workbookViewId="0">
      <selection activeCell="A29" sqref="A29"/>
    </sheetView>
  </sheetViews>
  <sheetFormatPr defaultRowHeight="14.5" x14ac:dyDescent="0.35"/>
  <cols>
    <col min="1" max="2" width="11.54296875" customWidth="1"/>
    <col min="3" max="3" width="15.453125" customWidth="1"/>
    <col min="4" max="4" width="15" bestFit="1" customWidth="1"/>
    <col min="7" max="7" width="17.54296875" bestFit="1" customWidth="1"/>
  </cols>
  <sheetData>
    <row r="1" spans="1:7" x14ac:dyDescent="0.35">
      <c r="A1" s="20" t="s">
        <v>92</v>
      </c>
      <c r="B1" s="20" t="s">
        <v>93</v>
      </c>
      <c r="C1" s="20" t="s">
        <v>94</v>
      </c>
      <c r="D1" s="20" t="s">
        <v>95</v>
      </c>
      <c r="E1" s="20"/>
      <c r="F1" s="20"/>
      <c r="G1" s="20" t="s">
        <v>96</v>
      </c>
    </row>
    <row r="2" spans="1:7" x14ac:dyDescent="0.35">
      <c r="A2" s="20" t="s">
        <v>97</v>
      </c>
      <c r="B2" s="20">
        <v>5</v>
      </c>
      <c r="C2" s="20" t="s">
        <v>49</v>
      </c>
      <c r="D2" s="20">
        <v>5</v>
      </c>
      <c r="E2" s="20"/>
      <c r="F2" s="20">
        <v>1</v>
      </c>
      <c r="G2" s="26" t="s">
        <v>98</v>
      </c>
    </row>
    <row r="3" spans="1:7" x14ac:dyDescent="0.35">
      <c r="A3" s="20" t="s">
        <v>33</v>
      </c>
      <c r="B3" s="20">
        <v>4</v>
      </c>
      <c r="C3" s="20" t="s">
        <v>34</v>
      </c>
      <c r="D3" s="20">
        <v>4</v>
      </c>
      <c r="E3" s="20"/>
      <c r="F3" s="20">
        <v>2</v>
      </c>
      <c r="G3" s="26" t="s">
        <v>98</v>
      </c>
    </row>
    <row r="4" spans="1:7" x14ac:dyDescent="0.35">
      <c r="A4" s="20" t="s">
        <v>62</v>
      </c>
      <c r="B4" s="20">
        <v>3</v>
      </c>
      <c r="C4" s="20" t="s">
        <v>63</v>
      </c>
      <c r="D4" s="20">
        <v>3</v>
      </c>
      <c r="E4" s="20"/>
      <c r="F4" s="20">
        <v>3</v>
      </c>
      <c r="G4" s="26" t="s">
        <v>98</v>
      </c>
    </row>
    <row r="5" spans="1:7" x14ac:dyDescent="0.35">
      <c r="A5" s="20" t="s">
        <v>72</v>
      </c>
      <c r="B5" s="20">
        <v>2</v>
      </c>
      <c r="C5" s="20" t="s">
        <v>73</v>
      </c>
      <c r="D5" s="20">
        <v>2</v>
      </c>
      <c r="E5" s="20"/>
      <c r="F5" s="20">
        <v>4</v>
      </c>
      <c r="G5" s="26" t="s">
        <v>98</v>
      </c>
    </row>
    <row r="6" spans="1:7" x14ac:dyDescent="0.35">
      <c r="A6" s="20" t="s">
        <v>85</v>
      </c>
      <c r="B6" s="20">
        <v>1</v>
      </c>
      <c r="C6" s="20" t="s">
        <v>85</v>
      </c>
      <c r="D6" s="20">
        <v>1</v>
      </c>
      <c r="E6" s="20"/>
      <c r="F6" s="20">
        <v>5</v>
      </c>
      <c r="G6" s="27" t="s">
        <v>99</v>
      </c>
    </row>
    <row r="7" spans="1:7" x14ac:dyDescent="0.35">
      <c r="A7" s="20"/>
      <c r="B7" s="20"/>
      <c r="C7" s="20"/>
      <c r="D7" s="20"/>
      <c r="E7" s="20"/>
      <c r="F7" s="20">
        <v>6</v>
      </c>
      <c r="G7" s="27" t="s">
        <v>99</v>
      </c>
    </row>
    <row r="8" spans="1:7" x14ac:dyDescent="0.35">
      <c r="A8" s="20"/>
      <c r="B8" s="20"/>
      <c r="C8" s="20"/>
      <c r="D8" s="20"/>
      <c r="E8" s="20"/>
      <c r="F8" s="20">
        <v>8</v>
      </c>
      <c r="G8" s="27" t="s">
        <v>99</v>
      </c>
    </row>
    <row r="9" spans="1:7" x14ac:dyDescent="0.35">
      <c r="A9" s="20"/>
      <c r="B9" s="20"/>
      <c r="C9" s="20"/>
      <c r="D9" s="20"/>
      <c r="E9" s="20"/>
      <c r="F9" s="20">
        <v>9</v>
      </c>
      <c r="G9" s="27" t="s">
        <v>99</v>
      </c>
    </row>
    <row r="10" spans="1:7" x14ac:dyDescent="0.35">
      <c r="A10" s="20"/>
      <c r="B10" s="20"/>
      <c r="C10" s="20"/>
      <c r="D10" s="20"/>
      <c r="E10" s="20"/>
      <c r="F10" s="20">
        <v>10</v>
      </c>
      <c r="G10" s="27" t="s">
        <v>99</v>
      </c>
    </row>
    <row r="11" spans="1:7" x14ac:dyDescent="0.35">
      <c r="A11" s="20"/>
      <c r="B11" s="20"/>
      <c r="C11" s="20"/>
      <c r="D11" s="20"/>
      <c r="E11" s="20"/>
      <c r="F11" s="20">
        <v>12</v>
      </c>
      <c r="G11" s="28" t="s">
        <v>100</v>
      </c>
    </row>
    <row r="12" spans="1:7" x14ac:dyDescent="0.35">
      <c r="A12" s="20"/>
      <c r="B12" s="20"/>
      <c r="C12" s="20"/>
      <c r="D12" s="20"/>
      <c r="E12" s="20"/>
      <c r="F12" s="20">
        <v>15</v>
      </c>
      <c r="G12" s="28" t="s">
        <v>100</v>
      </c>
    </row>
    <row r="13" spans="1:7" x14ac:dyDescent="0.35">
      <c r="A13" s="20"/>
      <c r="B13" s="20"/>
      <c r="C13" s="20"/>
      <c r="D13" s="20"/>
      <c r="E13" s="20"/>
      <c r="F13" s="20">
        <v>16</v>
      </c>
      <c r="G13" s="28" t="s">
        <v>100</v>
      </c>
    </row>
    <row r="14" spans="1:7" x14ac:dyDescent="0.35">
      <c r="A14" s="20"/>
      <c r="B14" s="20"/>
      <c r="C14" s="20"/>
      <c r="D14" s="20"/>
      <c r="E14" s="20"/>
      <c r="F14" s="20">
        <v>20</v>
      </c>
      <c r="G14" s="29" t="s">
        <v>101</v>
      </c>
    </row>
    <row r="15" spans="1:7" x14ac:dyDescent="0.35">
      <c r="A15" s="20"/>
      <c r="B15" s="20"/>
      <c r="C15" s="20"/>
      <c r="D15" s="20"/>
      <c r="E15" s="20"/>
      <c r="F15" s="20">
        <v>25</v>
      </c>
      <c r="G15" s="29" t="s">
        <v>101</v>
      </c>
    </row>
    <row r="19" spans="1:4" x14ac:dyDescent="0.35">
      <c r="A19" t="s">
        <v>102</v>
      </c>
      <c r="D19" t="s">
        <v>103</v>
      </c>
    </row>
    <row r="21" spans="1:4" x14ac:dyDescent="0.35">
      <c r="A21" s="20" t="s">
        <v>104</v>
      </c>
      <c r="D21" t="s">
        <v>35</v>
      </c>
    </row>
    <row r="22" spans="1:4" x14ac:dyDescent="0.35">
      <c r="A22" s="20" t="s">
        <v>105</v>
      </c>
      <c r="D22" t="s">
        <v>64</v>
      </c>
    </row>
    <row r="23" spans="1:4" x14ac:dyDescent="0.35">
      <c r="A23" s="20" t="s">
        <v>50</v>
      </c>
      <c r="D23" t="s">
        <v>106</v>
      </c>
    </row>
    <row r="24" spans="1:4" x14ac:dyDescent="0.35">
      <c r="A24" s="20" t="s">
        <v>38</v>
      </c>
      <c r="D24" t="s">
        <v>107</v>
      </c>
    </row>
    <row r="25" spans="1:4" x14ac:dyDescent="0.35">
      <c r="A25" s="20" t="s">
        <v>37</v>
      </c>
    </row>
    <row r="26" spans="1:4" x14ac:dyDescent="0.35">
      <c r="A26" s="20" t="s">
        <v>108</v>
      </c>
    </row>
    <row r="27" spans="1:4" x14ac:dyDescent="0.35">
      <c r="A27" s="20" t="s">
        <v>36</v>
      </c>
    </row>
    <row r="29" spans="1:4" x14ac:dyDescent="0.35">
      <c r="A29" s="20" t="s">
        <v>109</v>
      </c>
    </row>
    <row r="31" spans="1:4" x14ac:dyDescent="0.35">
      <c r="A31" s="20" t="s">
        <v>32</v>
      </c>
    </row>
    <row r="32" spans="1:4" x14ac:dyDescent="0.35">
      <c r="A32" t="s">
        <v>84</v>
      </c>
    </row>
    <row r="33" spans="1:1" x14ac:dyDescent="0.35">
      <c r="A33" s="20" t="s">
        <v>61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CD38C-4709-4A5B-9B6E-1AA5DFA39D23}">
  <dimension ref="A1:F15"/>
  <sheetViews>
    <sheetView workbookViewId="0">
      <selection activeCell="C20" sqref="C20"/>
    </sheetView>
  </sheetViews>
  <sheetFormatPr defaultRowHeight="14.5" x14ac:dyDescent="0.35"/>
  <cols>
    <col min="1" max="1" width="12.453125" customWidth="1"/>
    <col min="2" max="6" width="15.26953125" customWidth="1"/>
  </cols>
  <sheetData>
    <row r="1" spans="1:6" x14ac:dyDescent="0.35">
      <c r="A1" s="46" t="s">
        <v>110</v>
      </c>
      <c r="B1" s="47"/>
      <c r="C1" s="47"/>
      <c r="D1" s="48"/>
    </row>
    <row r="2" spans="1:6" x14ac:dyDescent="0.35">
      <c r="A2" s="1" t="s">
        <v>111</v>
      </c>
      <c r="B2" s="2" t="s">
        <v>98</v>
      </c>
      <c r="C2" s="2" t="s">
        <v>112</v>
      </c>
      <c r="D2" s="6" t="s">
        <v>113</v>
      </c>
    </row>
    <row r="3" spans="1:6" ht="29" x14ac:dyDescent="0.35">
      <c r="A3" s="1" t="s">
        <v>114</v>
      </c>
      <c r="B3" s="2" t="s">
        <v>115</v>
      </c>
      <c r="C3" s="2" t="s">
        <v>116</v>
      </c>
      <c r="D3" s="3" t="s">
        <v>117</v>
      </c>
    </row>
    <row r="4" spans="1:6" x14ac:dyDescent="0.35">
      <c r="A4" s="1" t="s">
        <v>118</v>
      </c>
      <c r="B4" s="2" t="s">
        <v>119</v>
      </c>
      <c r="C4" s="2" t="s">
        <v>120</v>
      </c>
      <c r="D4" s="4" t="s">
        <v>121</v>
      </c>
    </row>
    <row r="5" spans="1:6" ht="29" x14ac:dyDescent="0.35">
      <c r="A5" s="1" t="s">
        <v>122</v>
      </c>
      <c r="B5" s="2" t="s">
        <v>101</v>
      </c>
      <c r="C5" s="2" t="s">
        <v>123</v>
      </c>
      <c r="D5" s="5" t="s">
        <v>124</v>
      </c>
    </row>
    <row r="9" spans="1:6" x14ac:dyDescent="0.35">
      <c r="A9" s="49" t="s">
        <v>92</v>
      </c>
      <c r="B9" s="49" t="s">
        <v>125</v>
      </c>
      <c r="C9" s="49"/>
      <c r="D9" s="49"/>
      <c r="E9" s="49"/>
      <c r="F9" s="49"/>
    </row>
    <row r="10" spans="1:6" x14ac:dyDescent="0.35">
      <c r="A10" s="49"/>
      <c r="B10" s="18" t="s">
        <v>85</v>
      </c>
      <c r="C10" s="18" t="s">
        <v>73</v>
      </c>
      <c r="D10" s="18" t="s">
        <v>63</v>
      </c>
      <c r="E10" s="18" t="s">
        <v>34</v>
      </c>
      <c r="F10" s="18" t="s">
        <v>49</v>
      </c>
    </row>
    <row r="11" spans="1:6" x14ac:dyDescent="0.35">
      <c r="A11" s="2" t="s">
        <v>97</v>
      </c>
      <c r="B11" s="7" t="s">
        <v>126</v>
      </c>
      <c r="C11" s="7" t="s">
        <v>127</v>
      </c>
      <c r="D11" s="8" t="s">
        <v>128</v>
      </c>
      <c r="E11" s="9" t="s">
        <v>129</v>
      </c>
      <c r="F11" s="10" t="s">
        <v>130</v>
      </c>
    </row>
    <row r="12" spans="1:6" x14ac:dyDescent="0.35">
      <c r="A12" s="2" t="s">
        <v>33</v>
      </c>
      <c r="B12" s="11" t="s">
        <v>131</v>
      </c>
      <c r="C12" s="7" t="s">
        <v>132</v>
      </c>
      <c r="D12" s="8" t="s">
        <v>133</v>
      </c>
      <c r="E12" s="8" t="s">
        <v>134</v>
      </c>
      <c r="F12" s="12" t="s">
        <v>129</v>
      </c>
    </row>
    <row r="13" spans="1:6" x14ac:dyDescent="0.35">
      <c r="A13" s="2" t="s">
        <v>62</v>
      </c>
      <c r="B13" s="11" t="s">
        <v>135</v>
      </c>
      <c r="C13" s="7" t="s">
        <v>136</v>
      </c>
      <c r="D13" s="7" t="s">
        <v>137</v>
      </c>
      <c r="E13" s="8" t="s">
        <v>133</v>
      </c>
      <c r="F13" s="13" t="s">
        <v>128</v>
      </c>
    </row>
    <row r="14" spans="1:6" x14ac:dyDescent="0.35">
      <c r="A14" s="2" t="s">
        <v>72</v>
      </c>
      <c r="B14" s="11" t="s">
        <v>138</v>
      </c>
      <c r="C14" s="11" t="s">
        <v>131</v>
      </c>
      <c r="D14" s="7" t="s">
        <v>136</v>
      </c>
      <c r="E14" s="7" t="s">
        <v>132</v>
      </c>
      <c r="F14" s="14" t="s">
        <v>127</v>
      </c>
    </row>
    <row r="15" spans="1:6" x14ac:dyDescent="0.35">
      <c r="A15" s="2" t="s">
        <v>85</v>
      </c>
      <c r="B15" s="15" t="s">
        <v>139</v>
      </c>
      <c r="C15" s="16" t="s">
        <v>138</v>
      </c>
      <c r="D15" s="16" t="s">
        <v>135</v>
      </c>
      <c r="E15" s="16" t="s">
        <v>131</v>
      </c>
      <c r="F15" s="17" t="s">
        <v>126</v>
      </c>
    </row>
  </sheetData>
  <mergeCells count="3">
    <mergeCell ref="A1:D1"/>
    <mergeCell ref="A9:A10"/>
    <mergeCell ref="B9:F9"/>
  </mergeCells>
  <pageMargins left="0.7" right="0.7" top="0.75" bottom="0.75" header="0.3" footer="0.3"/>
  <pageSetup paperSize="9" orientation="portrait" r:id="rId1"/>
  <ignoredErrors>
    <ignoredError sqref="A4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546EA-1617-4105-ADB3-D5F97F3DB6E7}">
  <dimension ref="A1:E7"/>
  <sheetViews>
    <sheetView workbookViewId="0">
      <selection activeCell="F20" sqref="F20"/>
    </sheetView>
  </sheetViews>
  <sheetFormatPr defaultRowHeight="14.5" x14ac:dyDescent="0.35"/>
  <cols>
    <col min="1" max="1" width="26.453125" customWidth="1"/>
    <col min="2" max="2" width="31.26953125" customWidth="1"/>
    <col min="3" max="3" width="22" customWidth="1"/>
    <col min="4" max="4" width="18" customWidth="1"/>
  </cols>
  <sheetData>
    <row r="1" spans="1:5" x14ac:dyDescent="0.35">
      <c r="A1" s="21" t="s">
        <v>24</v>
      </c>
      <c r="B1" s="20" t="s">
        <v>140</v>
      </c>
      <c r="C1" s="20"/>
      <c r="D1" s="20"/>
      <c r="E1" s="20"/>
    </row>
    <row r="2" spans="1:5" x14ac:dyDescent="0.35">
      <c r="A2" s="20"/>
      <c r="B2" s="20"/>
      <c r="C2" s="20"/>
      <c r="D2" s="20"/>
      <c r="E2" s="20"/>
    </row>
    <row r="3" spans="1:5" x14ac:dyDescent="0.35">
      <c r="A3" s="20"/>
      <c r="B3" s="21" t="s">
        <v>141</v>
      </c>
      <c r="C3" s="20"/>
      <c r="D3" s="20"/>
      <c r="E3" s="20"/>
    </row>
    <row r="4" spans="1:5" x14ac:dyDescent="0.35">
      <c r="A4" s="20"/>
      <c r="B4" s="20" t="s">
        <v>142</v>
      </c>
      <c r="C4" s="20" t="s">
        <v>143</v>
      </c>
      <c r="D4" s="20" t="s">
        <v>144</v>
      </c>
      <c r="E4" s="20"/>
    </row>
    <row r="5" spans="1:5" x14ac:dyDescent="0.35">
      <c r="A5" s="21" t="s">
        <v>145</v>
      </c>
      <c r="B5" s="20" t="s">
        <v>142</v>
      </c>
      <c r="C5" s="20"/>
      <c r="D5" s="20"/>
      <c r="E5" s="20"/>
    </row>
    <row r="6" spans="1:5" x14ac:dyDescent="0.35">
      <c r="A6" s="22" t="s">
        <v>142</v>
      </c>
      <c r="B6" s="20"/>
      <c r="C6" s="20"/>
      <c r="D6" s="20"/>
      <c r="E6" s="20"/>
    </row>
    <row r="7" spans="1:5" x14ac:dyDescent="0.35">
      <c r="A7" s="22" t="s">
        <v>144</v>
      </c>
      <c r="B7" s="20"/>
      <c r="C7" s="20"/>
      <c r="D7" s="20"/>
      <c r="E7" s="2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9c20c7-4590-4989-b88e-9d9dea2d9605">
      <Terms xmlns="http://schemas.microsoft.com/office/infopath/2007/PartnerControls"/>
    </lcf76f155ced4ddcb4097134ff3c332f>
    <TaxCatchAll xmlns="69aa5d7c-00d2-4169-a71f-3223121a889b" xsi:nil="true"/>
    <Year xmlns="859c20c7-4590-4989-b88e-9d9dea2d960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4F78FC21D799488F975137B819CBDC" ma:contentTypeVersion="16" ma:contentTypeDescription="Create a new document." ma:contentTypeScope="" ma:versionID="931f9f32c3d3130d27d691bb92e582e7">
  <xsd:schema xmlns:xsd="http://www.w3.org/2001/XMLSchema" xmlns:xs="http://www.w3.org/2001/XMLSchema" xmlns:p="http://schemas.microsoft.com/office/2006/metadata/properties" xmlns:ns2="859c20c7-4590-4989-b88e-9d9dea2d9605" xmlns:ns3="69aa5d7c-00d2-4169-a71f-3223121a889b" targetNamespace="http://schemas.microsoft.com/office/2006/metadata/properties" ma:root="true" ma:fieldsID="0b361ea0df7ffdd0bfcc30a30906c463" ns2:_="" ns3:_="">
    <xsd:import namespace="859c20c7-4590-4989-b88e-9d9dea2d9605"/>
    <xsd:import namespace="69aa5d7c-00d2-4169-a71f-3223121a88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Yea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9c20c7-4590-4989-b88e-9d9dea2d9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34f2bee-6a0a-406a-a8c6-7640a9ae8c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Year" ma:index="22" nillable="true" ma:displayName="Year" ma:format="Dropdown" ma:internalName="Year">
      <xsd:simpleType>
        <xsd:restriction base="dms:Text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a5d7c-00d2-4169-a71f-3223121a889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7efee21-cf00-46f4-ae38-bf7a24a5c49d}" ma:internalName="TaxCatchAll" ma:showField="CatchAllData" ma:web="69aa5d7c-00d2-4169-a71f-3223121a88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BB8CA9-B4E9-4A28-BF81-7964815168D6}">
  <ds:schemaRefs>
    <ds:schemaRef ds:uri="http://schemas.microsoft.com/office/2006/metadata/properties"/>
    <ds:schemaRef ds:uri="http://schemas.microsoft.com/office/infopath/2007/PartnerControls"/>
    <ds:schemaRef ds:uri="859c20c7-4590-4989-b88e-9d9dea2d9605"/>
    <ds:schemaRef ds:uri="69aa5d7c-00d2-4169-a71f-3223121a889b"/>
  </ds:schemaRefs>
</ds:datastoreItem>
</file>

<file path=customXml/itemProps2.xml><?xml version="1.0" encoding="utf-8"?>
<ds:datastoreItem xmlns:ds="http://schemas.openxmlformats.org/officeDocument/2006/customXml" ds:itemID="{906DB816-0F27-4549-B811-B23D3CEF47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44BCF5-69EF-47E8-9EB7-1557984D27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9c20c7-4590-4989-b88e-9d9dea2d9605"/>
    <ds:schemaRef ds:uri="69aa5d7c-00d2-4169-a71f-3223121a88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Risk Register</vt:lpstr>
      <vt:lpstr>Sheet5</vt:lpstr>
      <vt:lpstr>Risk Matrix</vt:lpstr>
      <vt:lpstr>Action Tracker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Tanvir Hasan</dc:creator>
  <cp:keywords/>
  <dc:description/>
  <cp:lastModifiedBy>Jill Marshall</cp:lastModifiedBy>
  <cp:revision/>
  <dcterms:created xsi:type="dcterms:W3CDTF">2022-12-02T12:47:31Z</dcterms:created>
  <dcterms:modified xsi:type="dcterms:W3CDTF">2023-12-08T04:32:23Z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0x0101002D4F78FC21D799488F975137B819CBDC</vt:lpwstr>
  </property>
  <property fmtid="{D5CDD505-2E9C-101B-9397-08002B2CF9AE}" pid="3" name="MediaServiceImageTags">
    <vt:lpwstr/>
  </property>
</Properties>
</file>